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1"/>
  <workbookPr codeName="DieseArbeitsmappe" defaultThemeVersion="166925"/>
  <mc:AlternateContent xmlns:mc="http://schemas.openxmlformats.org/markup-compatibility/2006">
    <mc:Choice Requires="x15">
      <x15ac:absPath xmlns:x15ac="http://schemas.microsoft.com/office/spreadsheetml/2010/11/ac" url="/Users/Thomas/Nextcloud/Dock1/04 - Start-Ups Dock1/02 - Infomaterial und Tools/03 - Finanzen/"/>
    </mc:Choice>
  </mc:AlternateContent>
  <xr:revisionPtr revIDLastSave="0" documentId="13_ncr:1_{BFBCA608-81D2-E64B-AEEE-7A11DCF5F847}" xr6:coauthVersionLast="47" xr6:coauthVersionMax="47" xr10:uidLastSave="{00000000-0000-0000-0000-000000000000}"/>
  <bookViews>
    <workbookView xWindow="19400" yWindow="-21600" windowWidth="38400" windowHeight="21600" tabRatio="930" xr2:uid="{00000000-000D-0000-FFFF-FFFF00000000}"/>
  </bookViews>
  <sheets>
    <sheet name="Übersicht" sheetId="1" r:id="rId1"/>
    <sheet name="1.) Kapitalbedarfsplan" sheetId="2" r:id="rId2"/>
    <sheet name="2.) Gewinn- und Verlustrechnung" sheetId="3" r:id="rId3"/>
    <sheet name="3.) Liquiditätsplan" sheetId="4" r:id="rId4"/>
    <sheet name="4.) Zusammenfassung" sheetId="5" r:id="rId5"/>
    <sheet name="Kommentarverzeichnis" sheetId="6"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55" i="3" l="1"/>
  <c r="AN55" i="3"/>
  <c r="AM55" i="3"/>
  <c r="AL55" i="3"/>
  <c r="AK55" i="3"/>
  <c r="AJ55" i="3"/>
  <c r="AI55" i="3"/>
  <c r="AH55" i="3"/>
  <c r="AG55" i="3"/>
  <c r="AF55" i="3"/>
  <c r="AE55" i="3"/>
  <c r="AO49" i="3"/>
  <c r="AN49" i="3"/>
  <c r="AM49" i="3"/>
  <c r="AL49" i="3"/>
  <c r="AK49" i="3"/>
  <c r="AJ49" i="3"/>
  <c r="AI49" i="3"/>
  <c r="AH49" i="3"/>
  <c r="AG49" i="3"/>
  <c r="AF49" i="3"/>
  <c r="AE49" i="3"/>
  <c r="AO43" i="3"/>
  <c r="AN43" i="3"/>
  <c r="AM43" i="3"/>
  <c r="AL43" i="3"/>
  <c r="AK43" i="3"/>
  <c r="AJ43" i="3"/>
  <c r="AI43" i="3"/>
  <c r="AH43" i="3"/>
  <c r="AG43" i="3"/>
  <c r="AF43" i="3"/>
  <c r="AE43" i="3"/>
  <c r="AC43" i="3"/>
  <c r="AB43" i="3"/>
  <c r="AA43" i="3"/>
  <c r="Z43" i="3"/>
  <c r="Y43" i="3"/>
  <c r="X43" i="3"/>
  <c r="W43" i="3"/>
  <c r="V43" i="3"/>
  <c r="U43" i="3"/>
  <c r="T43" i="3"/>
  <c r="S43" i="3"/>
  <c r="R43" i="3"/>
  <c r="AC49" i="3"/>
  <c r="AB49" i="3"/>
  <c r="AA49" i="3"/>
  <c r="Z49" i="3"/>
  <c r="Y49" i="3"/>
  <c r="X49" i="3"/>
  <c r="W49" i="3"/>
  <c r="V49" i="3"/>
  <c r="U49" i="3"/>
  <c r="T49" i="3"/>
  <c r="S49" i="3"/>
  <c r="R49" i="3"/>
  <c r="AC55" i="3"/>
  <c r="AB55" i="3"/>
  <c r="AA55" i="3"/>
  <c r="Z55" i="3"/>
  <c r="Y55" i="3"/>
  <c r="X55" i="3"/>
  <c r="W55" i="3"/>
  <c r="V55" i="3"/>
  <c r="U55" i="3"/>
  <c r="T55" i="3"/>
  <c r="S55" i="3"/>
  <c r="R55" i="3"/>
  <c r="P55" i="3"/>
  <c r="O55" i="3"/>
  <c r="N55" i="3"/>
  <c r="M55" i="3"/>
  <c r="L55" i="3"/>
  <c r="K55" i="3"/>
  <c r="J55" i="3"/>
  <c r="I55" i="3"/>
  <c r="H55" i="3"/>
  <c r="G55" i="3"/>
  <c r="F55" i="3"/>
  <c r="E55" i="3"/>
  <c r="P49" i="3"/>
  <c r="O49" i="3"/>
  <c r="N49" i="3"/>
  <c r="M49" i="3"/>
  <c r="L49" i="3"/>
  <c r="K49" i="3"/>
  <c r="J49" i="3"/>
  <c r="I49" i="3"/>
  <c r="H49" i="3"/>
  <c r="G49" i="3"/>
  <c r="F49" i="3"/>
  <c r="E49" i="3"/>
  <c r="P43" i="3"/>
  <c r="O43" i="3"/>
  <c r="N43" i="3"/>
  <c r="M43" i="3"/>
  <c r="L43" i="3"/>
  <c r="K43" i="3"/>
  <c r="J43" i="3"/>
  <c r="I43" i="3"/>
  <c r="H43" i="3"/>
  <c r="G43" i="3"/>
  <c r="F43" i="3"/>
  <c r="E43" i="3"/>
  <c r="AP27" i="3"/>
  <c r="AO27" i="3"/>
  <c r="AN27" i="3"/>
  <c r="AM27" i="3"/>
  <c r="AL27" i="3"/>
  <c r="AK27" i="3"/>
  <c r="AJ27" i="3"/>
  <c r="AI27" i="3"/>
  <c r="AH27" i="3"/>
  <c r="AG27" i="3"/>
  <c r="AF27" i="3"/>
  <c r="AE27" i="3"/>
  <c r="AC27" i="3"/>
  <c r="AB27" i="3"/>
  <c r="AA27" i="3"/>
  <c r="Z27" i="3"/>
  <c r="Y27" i="3"/>
  <c r="X27" i="3"/>
  <c r="W27" i="3"/>
  <c r="V27" i="3"/>
  <c r="U27" i="3"/>
  <c r="T27" i="3"/>
  <c r="S27" i="3"/>
  <c r="R27" i="3"/>
  <c r="P27" i="3"/>
  <c r="O27" i="3"/>
  <c r="N27" i="3"/>
  <c r="M27" i="3"/>
  <c r="L27" i="3"/>
  <c r="K27" i="3"/>
  <c r="J27" i="3"/>
  <c r="I27" i="3"/>
  <c r="H27" i="3"/>
  <c r="G27" i="3"/>
  <c r="F27" i="3"/>
  <c r="E27" i="3"/>
  <c r="AP21" i="3"/>
  <c r="AO21" i="3"/>
  <c r="AN21" i="3"/>
  <c r="AM21" i="3"/>
  <c r="AL21" i="3"/>
  <c r="AK21" i="3"/>
  <c r="AJ21" i="3"/>
  <c r="AI21" i="3"/>
  <c r="AH21" i="3"/>
  <c r="AG21" i="3"/>
  <c r="AF21" i="3"/>
  <c r="AE21" i="3"/>
  <c r="AC21" i="3"/>
  <c r="AB21" i="3"/>
  <c r="AA21" i="3"/>
  <c r="Z21" i="3"/>
  <c r="Y21" i="3"/>
  <c r="X21" i="3"/>
  <c r="W21" i="3"/>
  <c r="V21" i="3"/>
  <c r="U21" i="3"/>
  <c r="T21" i="3"/>
  <c r="S21" i="3"/>
  <c r="R21" i="3"/>
  <c r="P21" i="3"/>
  <c r="O21" i="3"/>
  <c r="N21" i="3"/>
  <c r="M21" i="3"/>
  <c r="L21" i="3"/>
  <c r="K21" i="3"/>
  <c r="J21" i="3"/>
  <c r="I21" i="3"/>
  <c r="H21" i="3"/>
  <c r="G21" i="3"/>
  <c r="F21" i="3"/>
  <c r="E21" i="3"/>
  <c r="AP15" i="3"/>
  <c r="AO15" i="3"/>
  <c r="AN15" i="3"/>
  <c r="AM15" i="3"/>
  <c r="AL15" i="3"/>
  <c r="AK15" i="3"/>
  <c r="AJ15" i="3"/>
  <c r="AI15" i="3"/>
  <c r="AH15" i="3"/>
  <c r="AG15" i="3"/>
  <c r="AF15" i="3"/>
  <c r="AE15" i="3"/>
  <c r="AC15" i="3"/>
  <c r="AB15" i="3"/>
  <c r="AA15" i="3"/>
  <c r="Z15" i="3"/>
  <c r="Y15" i="3"/>
  <c r="X15" i="3"/>
  <c r="W15" i="3"/>
  <c r="V15" i="3"/>
  <c r="U15" i="3"/>
  <c r="T15" i="3"/>
  <c r="S15" i="3"/>
  <c r="R15" i="3"/>
  <c r="P15" i="3"/>
  <c r="O15" i="3"/>
  <c r="N15" i="3"/>
  <c r="M15" i="3"/>
  <c r="L15" i="3"/>
  <c r="K15" i="3"/>
  <c r="J15" i="3"/>
  <c r="I15" i="3"/>
  <c r="H15" i="3"/>
  <c r="G15" i="3"/>
  <c r="F15" i="3"/>
  <c r="E15" i="3"/>
  <c r="AP105" i="4" l="1"/>
  <c r="AO105" i="4"/>
  <c r="AN105" i="4"/>
  <c r="AM105" i="4"/>
  <c r="AL105" i="4"/>
  <c r="AK105" i="4"/>
  <c r="AJ105" i="4"/>
  <c r="AI105" i="4"/>
  <c r="AH105" i="4"/>
  <c r="AG105" i="4"/>
  <c r="AF105" i="4"/>
  <c r="AE105" i="4"/>
  <c r="AD105" i="4"/>
  <c r="AC105" i="4"/>
  <c r="AB105" i="4"/>
  <c r="AA105" i="4"/>
  <c r="Z105" i="4"/>
  <c r="Y105" i="4"/>
  <c r="X105" i="4"/>
  <c r="W105" i="4"/>
  <c r="V105" i="4"/>
  <c r="U105" i="4"/>
  <c r="T105" i="4"/>
  <c r="S105" i="4"/>
  <c r="R105" i="4"/>
  <c r="Q105" i="4"/>
  <c r="P105" i="4"/>
  <c r="O105" i="4"/>
  <c r="N105" i="4"/>
  <c r="M105" i="4"/>
  <c r="L105" i="4"/>
  <c r="K105" i="4"/>
  <c r="J105" i="4"/>
  <c r="I105" i="4"/>
  <c r="H105" i="4"/>
  <c r="G105" i="4"/>
  <c r="F105" i="4"/>
  <c r="E105" i="4"/>
  <c r="D105" i="4"/>
  <c r="C105" i="4"/>
  <c r="B105" i="4"/>
  <c r="AP90" i="4"/>
  <c r="AO90" i="4"/>
  <c r="AN90" i="4"/>
  <c r="AM90" i="4"/>
  <c r="AL90" i="4"/>
  <c r="AK90" i="4"/>
  <c r="AJ90" i="4"/>
  <c r="AI90" i="4"/>
  <c r="AH90" i="4"/>
  <c r="AG90" i="4"/>
  <c r="AF90" i="4"/>
  <c r="AE90" i="4"/>
  <c r="AD90" i="4"/>
  <c r="AC90" i="4"/>
  <c r="AB90" i="4"/>
  <c r="AA90" i="4"/>
  <c r="Z90" i="4"/>
  <c r="Y90" i="4"/>
  <c r="X90" i="4"/>
  <c r="W90" i="4"/>
  <c r="V90" i="4"/>
  <c r="U90" i="4"/>
  <c r="T90" i="4"/>
  <c r="S90" i="4"/>
  <c r="R90" i="4"/>
  <c r="Q90" i="4"/>
  <c r="P90" i="4"/>
  <c r="O90" i="4"/>
  <c r="N90" i="4"/>
  <c r="M90" i="4"/>
  <c r="L90" i="4"/>
  <c r="K90" i="4"/>
  <c r="J90" i="4"/>
  <c r="I90" i="4"/>
  <c r="H90" i="4"/>
  <c r="G90" i="4"/>
  <c r="F90" i="4"/>
  <c r="E90" i="4"/>
  <c r="D90" i="4"/>
  <c r="C90" i="4"/>
  <c r="B90" i="4"/>
  <c r="AP95" i="4"/>
  <c r="AO95" i="4"/>
  <c r="AN95" i="4"/>
  <c r="AM95" i="4"/>
  <c r="AL95" i="4"/>
  <c r="AK95" i="4"/>
  <c r="AJ95" i="4"/>
  <c r="AI95" i="4"/>
  <c r="AH95" i="4"/>
  <c r="AG95" i="4"/>
  <c r="AF95" i="4"/>
  <c r="AE95" i="4"/>
  <c r="AD95" i="4"/>
  <c r="AC95" i="4"/>
  <c r="AB95" i="4"/>
  <c r="AA95" i="4"/>
  <c r="Z95" i="4"/>
  <c r="Y95" i="4"/>
  <c r="X95" i="4"/>
  <c r="W95" i="4"/>
  <c r="V95" i="4"/>
  <c r="U95" i="4"/>
  <c r="T95" i="4"/>
  <c r="S95" i="4"/>
  <c r="R95" i="4"/>
  <c r="Q95" i="4"/>
  <c r="P95" i="4"/>
  <c r="O95" i="4"/>
  <c r="N95" i="4"/>
  <c r="M95" i="4"/>
  <c r="L95" i="4"/>
  <c r="K95" i="4"/>
  <c r="J95" i="4"/>
  <c r="I95" i="4"/>
  <c r="H95" i="4"/>
  <c r="G95" i="4"/>
  <c r="F95" i="4"/>
  <c r="E95" i="4"/>
  <c r="D95" i="4"/>
  <c r="C95" i="4"/>
  <c r="B95" i="4"/>
  <c r="AP155" i="4"/>
  <c r="P157" i="4"/>
  <c r="P158" i="4"/>
  <c r="P159" i="4"/>
  <c r="P160" i="4"/>
  <c r="P161" i="4"/>
  <c r="AC157" i="4"/>
  <c r="AC158" i="4"/>
  <c r="AC159" i="4"/>
  <c r="AC160" i="4"/>
  <c r="AC161" i="4"/>
  <c r="AP157" i="4"/>
  <c r="AP158" i="4"/>
  <c r="AP159" i="4"/>
  <c r="AP160" i="4"/>
  <c r="AP161" i="4"/>
  <c r="C91" i="3"/>
  <c r="AE148" i="4" l="1"/>
  <c r="AF148" i="4"/>
  <c r="AG148" i="4"/>
  <c r="AH148" i="4"/>
  <c r="AI148" i="4"/>
  <c r="AJ148" i="4"/>
  <c r="AK148" i="4"/>
  <c r="AL148" i="4"/>
  <c r="AM148" i="4"/>
  <c r="AN148" i="4"/>
  <c r="AO148" i="4"/>
  <c r="R148" i="4"/>
  <c r="S148" i="4"/>
  <c r="T148" i="4"/>
  <c r="U148" i="4"/>
  <c r="V148" i="4"/>
  <c r="W148" i="4"/>
  <c r="X148" i="4"/>
  <c r="Y148" i="4"/>
  <c r="Z148" i="4"/>
  <c r="AA148" i="4"/>
  <c r="AB148" i="4"/>
  <c r="E148" i="4"/>
  <c r="F148" i="4"/>
  <c r="G148" i="4"/>
  <c r="H148" i="4"/>
  <c r="I148" i="4"/>
  <c r="J148" i="4"/>
  <c r="K148" i="4"/>
  <c r="L148" i="4"/>
  <c r="M148" i="4"/>
  <c r="N148" i="4"/>
  <c r="O148" i="4"/>
  <c r="C149" i="4"/>
  <c r="AP46" i="4"/>
  <c r="AP47" i="4"/>
  <c r="AP48" i="4"/>
  <c r="AP49" i="4"/>
  <c r="AP50" i="4"/>
  <c r="AP51" i="4"/>
  <c r="AC46" i="4"/>
  <c r="AC47" i="4"/>
  <c r="AC48" i="4"/>
  <c r="AC49" i="4"/>
  <c r="AC50" i="4"/>
  <c r="AC51" i="4"/>
  <c r="P46" i="4"/>
  <c r="P47" i="4"/>
  <c r="P48" i="4"/>
  <c r="P49" i="4"/>
  <c r="P50" i="4"/>
  <c r="P51" i="4"/>
  <c r="E139" i="4" l="1"/>
  <c r="F139" i="4"/>
  <c r="G139" i="4"/>
  <c r="H139" i="4"/>
  <c r="I139" i="4"/>
  <c r="J139" i="4"/>
  <c r="K139" i="4"/>
  <c r="L139" i="4"/>
  <c r="M139" i="4"/>
  <c r="N139" i="4"/>
  <c r="O139" i="4"/>
  <c r="Q139" i="4"/>
  <c r="R139" i="4"/>
  <c r="S139" i="4"/>
  <c r="T139" i="4"/>
  <c r="U139" i="4"/>
  <c r="V139" i="4"/>
  <c r="W139" i="4"/>
  <c r="X139" i="4"/>
  <c r="Y139" i="4"/>
  <c r="Z139" i="4"/>
  <c r="AA139" i="4"/>
  <c r="AB139" i="4"/>
  <c r="AD139" i="4"/>
  <c r="AE139" i="4"/>
  <c r="AF139" i="4"/>
  <c r="AG139" i="4"/>
  <c r="AH139" i="4"/>
  <c r="AI139" i="4"/>
  <c r="AJ139" i="4"/>
  <c r="AK139" i="4"/>
  <c r="AL139" i="4"/>
  <c r="AM139" i="4"/>
  <c r="AN139" i="4"/>
  <c r="AO139" i="4"/>
  <c r="E140" i="4"/>
  <c r="F140" i="4"/>
  <c r="G140" i="4"/>
  <c r="H140" i="4"/>
  <c r="I140" i="4"/>
  <c r="J140" i="4"/>
  <c r="K140" i="4"/>
  <c r="L140" i="4"/>
  <c r="M140" i="4"/>
  <c r="N140" i="4"/>
  <c r="O140" i="4"/>
  <c r="Q140" i="4"/>
  <c r="R140" i="4"/>
  <c r="S140" i="4"/>
  <c r="T140" i="4"/>
  <c r="U140" i="4"/>
  <c r="V140" i="4"/>
  <c r="W140" i="4"/>
  <c r="X140" i="4"/>
  <c r="Y140" i="4"/>
  <c r="Z140" i="4"/>
  <c r="AA140" i="4"/>
  <c r="AB140" i="4"/>
  <c r="AD140" i="4"/>
  <c r="AE140" i="4"/>
  <c r="AF140" i="4"/>
  <c r="AG140" i="4"/>
  <c r="AH140" i="4"/>
  <c r="AI140" i="4"/>
  <c r="AJ140" i="4"/>
  <c r="AK140" i="4"/>
  <c r="AL140" i="4"/>
  <c r="AM140" i="4"/>
  <c r="AN140" i="4"/>
  <c r="AO140" i="4"/>
  <c r="E141" i="4"/>
  <c r="F141" i="4"/>
  <c r="G141" i="4"/>
  <c r="H141" i="4"/>
  <c r="I141" i="4"/>
  <c r="J141" i="4"/>
  <c r="K141" i="4"/>
  <c r="L141" i="4"/>
  <c r="M141" i="4"/>
  <c r="N141" i="4"/>
  <c r="O141" i="4"/>
  <c r="Q141" i="4"/>
  <c r="R141" i="4"/>
  <c r="S141" i="4"/>
  <c r="T141" i="4"/>
  <c r="U141" i="4"/>
  <c r="V141" i="4"/>
  <c r="W141" i="4"/>
  <c r="X141" i="4"/>
  <c r="Y141" i="4"/>
  <c r="Z141" i="4"/>
  <c r="AA141" i="4"/>
  <c r="AB141" i="4"/>
  <c r="AD141" i="4"/>
  <c r="AE141" i="4"/>
  <c r="AF141" i="4"/>
  <c r="AG141" i="4"/>
  <c r="AH141" i="4"/>
  <c r="AI141" i="4"/>
  <c r="AJ141" i="4"/>
  <c r="AK141" i="4"/>
  <c r="AL141" i="4"/>
  <c r="AM141" i="4"/>
  <c r="AN141" i="4"/>
  <c r="AO141" i="4"/>
  <c r="E142" i="4"/>
  <c r="F142" i="4"/>
  <c r="G142" i="4"/>
  <c r="H142" i="4"/>
  <c r="I142" i="4"/>
  <c r="J142" i="4"/>
  <c r="K142" i="4"/>
  <c r="L142" i="4"/>
  <c r="M142" i="4"/>
  <c r="N142" i="4"/>
  <c r="O142" i="4"/>
  <c r="Q142" i="4"/>
  <c r="R142" i="4"/>
  <c r="S142" i="4"/>
  <c r="T142" i="4"/>
  <c r="U142" i="4"/>
  <c r="V142" i="4"/>
  <c r="W142" i="4"/>
  <c r="X142" i="4"/>
  <c r="Y142" i="4"/>
  <c r="Z142" i="4"/>
  <c r="AA142" i="4"/>
  <c r="AB142" i="4"/>
  <c r="AD142" i="4"/>
  <c r="AE142" i="4"/>
  <c r="AF142" i="4"/>
  <c r="AG142" i="4"/>
  <c r="AH142" i="4"/>
  <c r="AI142" i="4"/>
  <c r="AJ142" i="4"/>
  <c r="AK142" i="4"/>
  <c r="AL142" i="4"/>
  <c r="AM142" i="4"/>
  <c r="AN142" i="4"/>
  <c r="AO142" i="4"/>
  <c r="E143" i="4"/>
  <c r="F143" i="4"/>
  <c r="G143" i="4"/>
  <c r="H143" i="4"/>
  <c r="I143" i="4"/>
  <c r="J143" i="4"/>
  <c r="K143" i="4"/>
  <c r="L143" i="4"/>
  <c r="M143" i="4"/>
  <c r="N143" i="4"/>
  <c r="O143" i="4"/>
  <c r="Q143" i="4"/>
  <c r="R143" i="4"/>
  <c r="S143" i="4"/>
  <c r="T143" i="4"/>
  <c r="U143" i="4"/>
  <c r="V143" i="4"/>
  <c r="W143" i="4"/>
  <c r="X143" i="4"/>
  <c r="Y143" i="4"/>
  <c r="Z143" i="4"/>
  <c r="AA143" i="4"/>
  <c r="AB143" i="4"/>
  <c r="AD143" i="4"/>
  <c r="AE143" i="4"/>
  <c r="AF143" i="4"/>
  <c r="AG143" i="4"/>
  <c r="AH143" i="4"/>
  <c r="AI143" i="4"/>
  <c r="AJ143" i="4"/>
  <c r="AK143" i="4"/>
  <c r="AL143" i="4"/>
  <c r="AM143" i="4"/>
  <c r="AN143" i="4"/>
  <c r="AO143" i="4"/>
  <c r="E144" i="4"/>
  <c r="F144" i="4"/>
  <c r="G144" i="4"/>
  <c r="H144" i="4"/>
  <c r="I144" i="4"/>
  <c r="J144" i="4"/>
  <c r="K144" i="4"/>
  <c r="L144" i="4"/>
  <c r="M144" i="4"/>
  <c r="N144" i="4"/>
  <c r="O144" i="4"/>
  <c r="Q144" i="4"/>
  <c r="R144" i="4"/>
  <c r="S144" i="4"/>
  <c r="T144" i="4"/>
  <c r="U144" i="4"/>
  <c r="V144" i="4"/>
  <c r="W144" i="4"/>
  <c r="X144" i="4"/>
  <c r="Y144" i="4"/>
  <c r="Z144" i="4"/>
  <c r="AA144" i="4"/>
  <c r="AB144" i="4"/>
  <c r="AD144" i="4"/>
  <c r="AE144" i="4"/>
  <c r="AF144" i="4"/>
  <c r="AG144" i="4"/>
  <c r="AH144" i="4"/>
  <c r="AI144" i="4"/>
  <c r="AJ144" i="4"/>
  <c r="AK144" i="4"/>
  <c r="AL144" i="4"/>
  <c r="AM144" i="4"/>
  <c r="AN144" i="4"/>
  <c r="AO144" i="4"/>
  <c r="E145" i="4"/>
  <c r="F145" i="4"/>
  <c r="G145" i="4"/>
  <c r="H145" i="4"/>
  <c r="I145" i="4"/>
  <c r="J145" i="4"/>
  <c r="K145" i="4"/>
  <c r="L145" i="4"/>
  <c r="M145" i="4"/>
  <c r="N145" i="4"/>
  <c r="O145" i="4"/>
  <c r="Q145" i="4"/>
  <c r="R145" i="4"/>
  <c r="S145" i="4"/>
  <c r="T145" i="4"/>
  <c r="U145" i="4"/>
  <c r="V145" i="4"/>
  <c r="W145" i="4"/>
  <c r="X145" i="4"/>
  <c r="Y145" i="4"/>
  <c r="Z145" i="4"/>
  <c r="AA145" i="4"/>
  <c r="AB145" i="4"/>
  <c r="AD145" i="4"/>
  <c r="AE145" i="4"/>
  <c r="AF145" i="4"/>
  <c r="AG145" i="4"/>
  <c r="AH145" i="4"/>
  <c r="AI145" i="4"/>
  <c r="AJ145" i="4"/>
  <c r="AK145" i="4"/>
  <c r="AL145" i="4"/>
  <c r="AM145" i="4"/>
  <c r="AN145" i="4"/>
  <c r="AO145" i="4"/>
  <c r="E146" i="4"/>
  <c r="F146" i="4"/>
  <c r="G146" i="4"/>
  <c r="H146" i="4"/>
  <c r="I146" i="4"/>
  <c r="J146" i="4"/>
  <c r="K146" i="4"/>
  <c r="L146" i="4"/>
  <c r="M146" i="4"/>
  <c r="N146" i="4"/>
  <c r="O146" i="4"/>
  <c r="Q146" i="4"/>
  <c r="R146" i="4"/>
  <c r="S146" i="4"/>
  <c r="T146" i="4"/>
  <c r="U146" i="4"/>
  <c r="V146" i="4"/>
  <c r="W146" i="4"/>
  <c r="X146" i="4"/>
  <c r="Y146" i="4"/>
  <c r="Z146" i="4"/>
  <c r="AA146" i="4"/>
  <c r="AB146" i="4"/>
  <c r="AD146" i="4"/>
  <c r="AE146" i="4"/>
  <c r="AF146" i="4"/>
  <c r="AG146" i="4"/>
  <c r="AH146" i="4"/>
  <c r="AI146" i="4"/>
  <c r="AJ146" i="4"/>
  <c r="AK146" i="4"/>
  <c r="AL146" i="4"/>
  <c r="AM146" i="4"/>
  <c r="AN146" i="4"/>
  <c r="AO146" i="4"/>
  <c r="E147" i="4"/>
  <c r="F147" i="4"/>
  <c r="G147" i="4"/>
  <c r="H147" i="4"/>
  <c r="I147" i="4"/>
  <c r="J147" i="4"/>
  <c r="K147" i="4"/>
  <c r="L147" i="4"/>
  <c r="M147" i="4"/>
  <c r="N147" i="4"/>
  <c r="O147" i="4"/>
  <c r="Q147" i="4"/>
  <c r="R147" i="4"/>
  <c r="S147" i="4"/>
  <c r="T147" i="4"/>
  <c r="U147" i="4"/>
  <c r="V147" i="4"/>
  <c r="W147" i="4"/>
  <c r="X147" i="4"/>
  <c r="Y147" i="4"/>
  <c r="Z147" i="4"/>
  <c r="AA147" i="4"/>
  <c r="AB147" i="4"/>
  <c r="AD147" i="4"/>
  <c r="AE147" i="4"/>
  <c r="AF147" i="4"/>
  <c r="AG147" i="4"/>
  <c r="AH147" i="4"/>
  <c r="AI147" i="4"/>
  <c r="AJ147" i="4"/>
  <c r="AK147" i="4"/>
  <c r="AL147" i="4"/>
  <c r="AM147" i="4"/>
  <c r="AN147" i="4"/>
  <c r="AO147" i="4"/>
  <c r="Q148" i="4"/>
  <c r="AD148" i="4"/>
  <c r="D140" i="4"/>
  <c r="D141" i="4"/>
  <c r="D142" i="4"/>
  <c r="D143" i="4"/>
  <c r="D144" i="4"/>
  <c r="D145" i="4"/>
  <c r="D146" i="4"/>
  <c r="D147" i="4"/>
  <c r="D148" i="4"/>
  <c r="D139" i="4"/>
  <c r="E135" i="4"/>
  <c r="F135" i="4"/>
  <c r="G135" i="4"/>
  <c r="H135" i="4"/>
  <c r="I135" i="4"/>
  <c r="J135" i="4"/>
  <c r="K135" i="4"/>
  <c r="L135" i="4"/>
  <c r="M135" i="4"/>
  <c r="N135" i="4"/>
  <c r="O135" i="4"/>
  <c r="Q135" i="4"/>
  <c r="R135" i="4"/>
  <c r="S135" i="4"/>
  <c r="T135" i="4"/>
  <c r="U135" i="4"/>
  <c r="V135" i="4"/>
  <c r="W135" i="4"/>
  <c r="X135" i="4"/>
  <c r="Y135" i="4"/>
  <c r="Z135" i="4"/>
  <c r="AA135" i="4"/>
  <c r="AB135" i="4"/>
  <c r="AD135" i="4"/>
  <c r="AE135" i="4"/>
  <c r="AF135" i="4"/>
  <c r="AG135" i="4"/>
  <c r="AH135" i="4"/>
  <c r="AI135" i="4"/>
  <c r="AJ135" i="4"/>
  <c r="AK135" i="4"/>
  <c r="AL135" i="4"/>
  <c r="AM135" i="4"/>
  <c r="AN135" i="4"/>
  <c r="AO135" i="4"/>
  <c r="E136" i="4"/>
  <c r="F136" i="4"/>
  <c r="G136" i="4"/>
  <c r="H136" i="4"/>
  <c r="I136" i="4"/>
  <c r="J136" i="4"/>
  <c r="K136" i="4"/>
  <c r="L136" i="4"/>
  <c r="M136" i="4"/>
  <c r="N136" i="4"/>
  <c r="O136" i="4"/>
  <c r="Q136" i="4"/>
  <c r="R136" i="4"/>
  <c r="S136" i="4"/>
  <c r="T136" i="4"/>
  <c r="U136" i="4"/>
  <c r="V136" i="4"/>
  <c r="W136" i="4"/>
  <c r="X136" i="4"/>
  <c r="Y136" i="4"/>
  <c r="Z136" i="4"/>
  <c r="AA136" i="4"/>
  <c r="AB136" i="4"/>
  <c r="AD136" i="4"/>
  <c r="AE136" i="4"/>
  <c r="AF136" i="4"/>
  <c r="AG136" i="4"/>
  <c r="AH136" i="4"/>
  <c r="AI136" i="4"/>
  <c r="AJ136" i="4"/>
  <c r="AK136" i="4"/>
  <c r="AL136" i="4"/>
  <c r="AM136" i="4"/>
  <c r="AN136" i="4"/>
  <c r="AO136" i="4"/>
  <c r="D136" i="4"/>
  <c r="D135" i="4"/>
  <c r="E130" i="4"/>
  <c r="F130" i="4"/>
  <c r="G130" i="4"/>
  <c r="H130" i="4"/>
  <c r="I130" i="4"/>
  <c r="J130" i="4"/>
  <c r="K130" i="4"/>
  <c r="L130" i="4"/>
  <c r="M130" i="4"/>
  <c r="N130" i="4"/>
  <c r="O130" i="4"/>
  <c r="Q130" i="4"/>
  <c r="R130" i="4"/>
  <c r="S130" i="4"/>
  <c r="T130" i="4"/>
  <c r="U130" i="4"/>
  <c r="V130" i="4"/>
  <c r="W130" i="4"/>
  <c r="X130" i="4"/>
  <c r="Y130" i="4"/>
  <c r="Z130" i="4"/>
  <c r="AA130" i="4"/>
  <c r="AB130" i="4"/>
  <c r="AD130" i="4"/>
  <c r="AE130" i="4"/>
  <c r="AF130" i="4"/>
  <c r="AG130" i="4"/>
  <c r="AH130" i="4"/>
  <c r="AI130" i="4"/>
  <c r="AJ130" i="4"/>
  <c r="AK130" i="4"/>
  <c r="AL130" i="4"/>
  <c r="AM130" i="4"/>
  <c r="AN130" i="4"/>
  <c r="AO130" i="4"/>
  <c r="E131" i="4"/>
  <c r="F131" i="4"/>
  <c r="G131" i="4"/>
  <c r="H131" i="4"/>
  <c r="I131" i="4"/>
  <c r="J131" i="4"/>
  <c r="K131" i="4"/>
  <c r="L131" i="4"/>
  <c r="M131" i="4"/>
  <c r="N131" i="4"/>
  <c r="O131" i="4"/>
  <c r="P131" i="4"/>
  <c r="Q131" i="4"/>
  <c r="R131" i="4"/>
  <c r="S131" i="4"/>
  <c r="T131" i="4"/>
  <c r="U131" i="4"/>
  <c r="V131" i="4"/>
  <c r="W131" i="4"/>
  <c r="X131" i="4"/>
  <c r="Y131" i="4"/>
  <c r="Z131" i="4"/>
  <c r="AA131" i="4"/>
  <c r="AB131" i="4"/>
  <c r="AD131" i="4"/>
  <c r="AE131" i="4"/>
  <c r="AF131" i="4"/>
  <c r="AG131" i="4"/>
  <c r="AH131" i="4"/>
  <c r="AI131" i="4"/>
  <c r="AJ131" i="4"/>
  <c r="AK131" i="4"/>
  <c r="AL131" i="4"/>
  <c r="AM131" i="4"/>
  <c r="AN131" i="4"/>
  <c r="AO131" i="4"/>
  <c r="E132" i="4"/>
  <c r="F132" i="4"/>
  <c r="G132" i="4"/>
  <c r="H132" i="4"/>
  <c r="I132" i="4"/>
  <c r="J132" i="4"/>
  <c r="K132" i="4"/>
  <c r="L132" i="4"/>
  <c r="M132" i="4"/>
  <c r="N132" i="4"/>
  <c r="O132" i="4"/>
  <c r="Q132" i="4"/>
  <c r="R132" i="4"/>
  <c r="S132" i="4"/>
  <c r="T132" i="4"/>
  <c r="U132" i="4"/>
  <c r="V132" i="4"/>
  <c r="W132" i="4"/>
  <c r="X132" i="4"/>
  <c r="Y132" i="4"/>
  <c r="Z132" i="4"/>
  <c r="AA132" i="4"/>
  <c r="AB132" i="4"/>
  <c r="AD132" i="4"/>
  <c r="AE132" i="4"/>
  <c r="AF132" i="4"/>
  <c r="AG132" i="4"/>
  <c r="AH132" i="4"/>
  <c r="AI132" i="4"/>
  <c r="AJ132" i="4"/>
  <c r="AK132" i="4"/>
  <c r="AL132" i="4"/>
  <c r="AM132" i="4"/>
  <c r="AN132" i="4"/>
  <c r="AO132" i="4"/>
  <c r="D131" i="4"/>
  <c r="D132" i="4"/>
  <c r="D130" i="4"/>
  <c r="E122" i="4"/>
  <c r="F122" i="4"/>
  <c r="G122" i="4"/>
  <c r="H122" i="4"/>
  <c r="I122" i="4"/>
  <c r="J122" i="4"/>
  <c r="K122" i="4"/>
  <c r="L122" i="4"/>
  <c r="M122" i="4"/>
  <c r="N122" i="4"/>
  <c r="O122" i="4"/>
  <c r="Q122" i="4"/>
  <c r="R122" i="4"/>
  <c r="S122" i="4"/>
  <c r="T122" i="4"/>
  <c r="U122" i="4"/>
  <c r="V122" i="4"/>
  <c r="W122" i="4"/>
  <c r="X122" i="4"/>
  <c r="Y122" i="4"/>
  <c r="Z122" i="4"/>
  <c r="AA122" i="4"/>
  <c r="AB122" i="4"/>
  <c r="AD122" i="4"/>
  <c r="AE122" i="4"/>
  <c r="AF122" i="4"/>
  <c r="AG122" i="4"/>
  <c r="AH122" i="4"/>
  <c r="AI122" i="4"/>
  <c r="AJ122" i="4"/>
  <c r="AK122" i="4"/>
  <c r="AL122" i="4"/>
  <c r="AM122" i="4"/>
  <c r="AN122" i="4"/>
  <c r="AO122" i="4"/>
  <c r="E123" i="4"/>
  <c r="F123" i="4"/>
  <c r="G123" i="4"/>
  <c r="H123" i="4"/>
  <c r="I123" i="4"/>
  <c r="J123" i="4"/>
  <c r="K123" i="4"/>
  <c r="L123" i="4"/>
  <c r="M123" i="4"/>
  <c r="N123" i="4"/>
  <c r="O123" i="4"/>
  <c r="Q123" i="4"/>
  <c r="R123" i="4"/>
  <c r="S123" i="4"/>
  <c r="T123" i="4"/>
  <c r="U123" i="4"/>
  <c r="V123" i="4"/>
  <c r="W123" i="4"/>
  <c r="X123" i="4"/>
  <c r="Y123" i="4"/>
  <c r="Z123" i="4"/>
  <c r="AA123" i="4"/>
  <c r="AB123" i="4"/>
  <c r="AD123" i="4"/>
  <c r="AE123" i="4"/>
  <c r="AF123" i="4"/>
  <c r="AG123" i="4"/>
  <c r="AH123" i="4"/>
  <c r="AI123" i="4"/>
  <c r="AJ123" i="4"/>
  <c r="AK123" i="4"/>
  <c r="AL123" i="4"/>
  <c r="AM123" i="4"/>
  <c r="AN123" i="4"/>
  <c r="AO123" i="4"/>
  <c r="E124" i="4"/>
  <c r="F124" i="4"/>
  <c r="G124" i="4"/>
  <c r="H124" i="4"/>
  <c r="I124" i="4"/>
  <c r="J124" i="4"/>
  <c r="K124" i="4"/>
  <c r="L124" i="4"/>
  <c r="M124" i="4"/>
  <c r="N124" i="4"/>
  <c r="O124" i="4"/>
  <c r="Q124" i="4"/>
  <c r="R124" i="4"/>
  <c r="S124" i="4"/>
  <c r="T124" i="4"/>
  <c r="U124" i="4"/>
  <c r="V124" i="4"/>
  <c r="W124" i="4"/>
  <c r="X124" i="4"/>
  <c r="Y124" i="4"/>
  <c r="Z124" i="4"/>
  <c r="AA124" i="4"/>
  <c r="AB124" i="4"/>
  <c r="AD124" i="4"/>
  <c r="AE124" i="4"/>
  <c r="AF124" i="4"/>
  <c r="AG124" i="4"/>
  <c r="AH124" i="4"/>
  <c r="AI124" i="4"/>
  <c r="AJ124" i="4"/>
  <c r="AK124" i="4"/>
  <c r="AL124" i="4"/>
  <c r="AM124" i="4"/>
  <c r="AN124" i="4"/>
  <c r="AO124" i="4"/>
  <c r="E125" i="4"/>
  <c r="F125" i="4"/>
  <c r="G125" i="4"/>
  <c r="H125" i="4"/>
  <c r="I125" i="4"/>
  <c r="J125" i="4"/>
  <c r="K125" i="4"/>
  <c r="L125" i="4"/>
  <c r="M125" i="4"/>
  <c r="N125" i="4"/>
  <c r="O125" i="4"/>
  <c r="Q125" i="4"/>
  <c r="R125" i="4"/>
  <c r="S125" i="4"/>
  <c r="T125" i="4"/>
  <c r="U125" i="4"/>
  <c r="V125" i="4"/>
  <c r="W125" i="4"/>
  <c r="X125" i="4"/>
  <c r="Y125" i="4"/>
  <c r="Z125" i="4"/>
  <c r="AA125" i="4"/>
  <c r="AB125" i="4"/>
  <c r="AD125" i="4"/>
  <c r="AE125" i="4"/>
  <c r="AF125" i="4"/>
  <c r="AG125" i="4"/>
  <c r="AH125" i="4"/>
  <c r="AI125" i="4"/>
  <c r="AJ125" i="4"/>
  <c r="AK125" i="4"/>
  <c r="AL125" i="4"/>
  <c r="AM125" i="4"/>
  <c r="AN125" i="4"/>
  <c r="AO125" i="4"/>
  <c r="E126" i="4"/>
  <c r="F126" i="4"/>
  <c r="G126" i="4"/>
  <c r="H126" i="4"/>
  <c r="I126" i="4"/>
  <c r="J126" i="4"/>
  <c r="K126" i="4"/>
  <c r="L126" i="4"/>
  <c r="M126" i="4"/>
  <c r="N126" i="4"/>
  <c r="O126" i="4"/>
  <c r="P126" i="4"/>
  <c r="Q126" i="4"/>
  <c r="R126" i="4"/>
  <c r="S126" i="4"/>
  <c r="T126" i="4"/>
  <c r="U126" i="4"/>
  <c r="V126" i="4"/>
  <c r="W126" i="4"/>
  <c r="X126" i="4"/>
  <c r="Y126" i="4"/>
  <c r="Z126" i="4"/>
  <c r="AA126" i="4"/>
  <c r="AB126" i="4"/>
  <c r="AD126" i="4"/>
  <c r="AE126" i="4"/>
  <c r="AF126" i="4"/>
  <c r="AG126" i="4"/>
  <c r="AH126" i="4"/>
  <c r="AI126" i="4"/>
  <c r="AJ126" i="4"/>
  <c r="AK126" i="4"/>
  <c r="AL126" i="4"/>
  <c r="AM126" i="4"/>
  <c r="AN126" i="4"/>
  <c r="AO126" i="4"/>
  <c r="E127" i="4"/>
  <c r="F127" i="4"/>
  <c r="G127" i="4"/>
  <c r="H127" i="4"/>
  <c r="I127" i="4"/>
  <c r="J127" i="4"/>
  <c r="K127" i="4"/>
  <c r="L127" i="4"/>
  <c r="M127" i="4"/>
  <c r="N127" i="4"/>
  <c r="O127" i="4"/>
  <c r="Q127" i="4"/>
  <c r="R127" i="4"/>
  <c r="S127" i="4"/>
  <c r="T127" i="4"/>
  <c r="U127" i="4"/>
  <c r="V127" i="4"/>
  <c r="W127" i="4"/>
  <c r="X127" i="4"/>
  <c r="Y127" i="4"/>
  <c r="Z127" i="4"/>
  <c r="AA127" i="4"/>
  <c r="AB127" i="4"/>
  <c r="AD127" i="4"/>
  <c r="AE127" i="4"/>
  <c r="AF127" i="4"/>
  <c r="AG127" i="4"/>
  <c r="AH127" i="4"/>
  <c r="AI127" i="4"/>
  <c r="AJ127" i="4"/>
  <c r="AK127" i="4"/>
  <c r="AL127" i="4"/>
  <c r="AM127" i="4"/>
  <c r="AN127" i="4"/>
  <c r="AO127" i="4"/>
  <c r="D123" i="4"/>
  <c r="D124" i="4"/>
  <c r="D125" i="4"/>
  <c r="D126" i="4"/>
  <c r="D127" i="4"/>
  <c r="D122" i="4"/>
  <c r="E111" i="4"/>
  <c r="F111" i="4"/>
  <c r="G111" i="4"/>
  <c r="H111" i="4"/>
  <c r="I111" i="4"/>
  <c r="J111" i="4"/>
  <c r="K111" i="4"/>
  <c r="L111" i="4"/>
  <c r="M111" i="4"/>
  <c r="N111" i="4"/>
  <c r="O111" i="4"/>
  <c r="Q111" i="4"/>
  <c r="R111" i="4"/>
  <c r="S111" i="4"/>
  <c r="T111" i="4"/>
  <c r="U111" i="4"/>
  <c r="V111" i="4"/>
  <c r="W111" i="4"/>
  <c r="X111" i="4"/>
  <c r="Y111" i="4"/>
  <c r="Z111" i="4"/>
  <c r="AA111" i="4"/>
  <c r="AB111" i="4"/>
  <c r="AD111" i="4"/>
  <c r="AE111" i="4"/>
  <c r="AF111" i="4"/>
  <c r="AG111" i="4"/>
  <c r="AH111" i="4"/>
  <c r="AI111" i="4"/>
  <c r="AJ111" i="4"/>
  <c r="AK111" i="4"/>
  <c r="AL111" i="4"/>
  <c r="AM111" i="4"/>
  <c r="AN111" i="4"/>
  <c r="AO111" i="4"/>
  <c r="E112" i="4"/>
  <c r="F112" i="4"/>
  <c r="G112" i="4"/>
  <c r="H112" i="4"/>
  <c r="I112" i="4"/>
  <c r="J112" i="4"/>
  <c r="K112" i="4"/>
  <c r="L112" i="4"/>
  <c r="M112" i="4"/>
  <c r="N112" i="4"/>
  <c r="O112" i="4"/>
  <c r="Q112" i="4"/>
  <c r="R112" i="4"/>
  <c r="S112" i="4"/>
  <c r="T112" i="4"/>
  <c r="U112" i="4"/>
  <c r="V112" i="4"/>
  <c r="W112" i="4"/>
  <c r="X112" i="4"/>
  <c r="Y112" i="4"/>
  <c r="Z112" i="4"/>
  <c r="AA112" i="4"/>
  <c r="AB112" i="4"/>
  <c r="AD112" i="4"/>
  <c r="AE112" i="4"/>
  <c r="AF112" i="4"/>
  <c r="AG112" i="4"/>
  <c r="AH112" i="4"/>
  <c r="AI112" i="4"/>
  <c r="AJ112" i="4"/>
  <c r="AK112" i="4"/>
  <c r="AL112" i="4"/>
  <c r="AM112" i="4"/>
  <c r="AN112" i="4"/>
  <c r="AO112" i="4"/>
  <c r="E113" i="4"/>
  <c r="F113" i="4"/>
  <c r="G113" i="4"/>
  <c r="H113" i="4"/>
  <c r="I113" i="4"/>
  <c r="J113" i="4"/>
  <c r="K113" i="4"/>
  <c r="L113" i="4"/>
  <c r="M113" i="4"/>
  <c r="N113" i="4"/>
  <c r="O113" i="4"/>
  <c r="Q113" i="4"/>
  <c r="R113" i="4"/>
  <c r="S113" i="4"/>
  <c r="T113" i="4"/>
  <c r="U113" i="4"/>
  <c r="V113" i="4"/>
  <c r="W113" i="4"/>
  <c r="X113" i="4"/>
  <c r="Y113" i="4"/>
  <c r="Z113" i="4"/>
  <c r="AA113" i="4"/>
  <c r="AB113" i="4"/>
  <c r="AD113" i="4"/>
  <c r="AE113" i="4"/>
  <c r="AF113" i="4"/>
  <c r="AG113" i="4"/>
  <c r="AH113" i="4"/>
  <c r="AI113" i="4"/>
  <c r="AJ113" i="4"/>
  <c r="AK113" i="4"/>
  <c r="AL113" i="4"/>
  <c r="AM113" i="4"/>
  <c r="AN113" i="4"/>
  <c r="AO113" i="4"/>
  <c r="E114" i="4"/>
  <c r="F114" i="4"/>
  <c r="G114" i="4"/>
  <c r="H114" i="4"/>
  <c r="I114" i="4"/>
  <c r="J114" i="4"/>
  <c r="K114" i="4"/>
  <c r="L114" i="4"/>
  <c r="M114" i="4"/>
  <c r="N114" i="4"/>
  <c r="O114" i="4"/>
  <c r="Q114" i="4"/>
  <c r="R114" i="4"/>
  <c r="S114" i="4"/>
  <c r="T114" i="4"/>
  <c r="U114" i="4"/>
  <c r="V114" i="4"/>
  <c r="W114" i="4"/>
  <c r="X114" i="4"/>
  <c r="Y114" i="4"/>
  <c r="Z114" i="4"/>
  <c r="AA114" i="4"/>
  <c r="AB114" i="4"/>
  <c r="AD114" i="4"/>
  <c r="AE114" i="4"/>
  <c r="AF114" i="4"/>
  <c r="AG114" i="4"/>
  <c r="AH114" i="4"/>
  <c r="AI114" i="4"/>
  <c r="AJ114" i="4"/>
  <c r="AK114" i="4"/>
  <c r="AL114" i="4"/>
  <c r="AM114" i="4"/>
  <c r="AN114" i="4"/>
  <c r="AO114" i="4"/>
  <c r="E115" i="4"/>
  <c r="F115" i="4"/>
  <c r="G115" i="4"/>
  <c r="H115" i="4"/>
  <c r="I115" i="4"/>
  <c r="J115" i="4"/>
  <c r="K115" i="4"/>
  <c r="L115" i="4"/>
  <c r="M115" i="4"/>
  <c r="N115" i="4"/>
  <c r="O115" i="4"/>
  <c r="Q115" i="4"/>
  <c r="R115" i="4"/>
  <c r="S115" i="4"/>
  <c r="T115" i="4"/>
  <c r="U115" i="4"/>
  <c r="V115" i="4"/>
  <c r="W115" i="4"/>
  <c r="X115" i="4"/>
  <c r="Y115" i="4"/>
  <c r="Z115" i="4"/>
  <c r="AA115" i="4"/>
  <c r="AB115" i="4"/>
  <c r="AD115" i="4"/>
  <c r="AE115" i="4"/>
  <c r="AF115" i="4"/>
  <c r="AG115" i="4"/>
  <c r="AH115" i="4"/>
  <c r="AI115" i="4"/>
  <c r="AJ115" i="4"/>
  <c r="AK115" i="4"/>
  <c r="AL115" i="4"/>
  <c r="AM115" i="4"/>
  <c r="AN115" i="4"/>
  <c r="AO115" i="4"/>
  <c r="E116" i="4"/>
  <c r="F116" i="4"/>
  <c r="G116" i="4"/>
  <c r="H116" i="4"/>
  <c r="I116" i="4"/>
  <c r="J116" i="4"/>
  <c r="K116" i="4"/>
  <c r="L116" i="4"/>
  <c r="M116" i="4"/>
  <c r="N116" i="4"/>
  <c r="O116" i="4"/>
  <c r="Q116" i="4"/>
  <c r="R116" i="4"/>
  <c r="S116" i="4"/>
  <c r="T116" i="4"/>
  <c r="U116" i="4"/>
  <c r="V116" i="4"/>
  <c r="W116" i="4"/>
  <c r="X116" i="4"/>
  <c r="Y116" i="4"/>
  <c r="Z116" i="4"/>
  <c r="AA116" i="4"/>
  <c r="AB116" i="4"/>
  <c r="AD116" i="4"/>
  <c r="AE116" i="4"/>
  <c r="AF116" i="4"/>
  <c r="AG116" i="4"/>
  <c r="AH116" i="4"/>
  <c r="AI116" i="4"/>
  <c r="AJ116" i="4"/>
  <c r="AK116" i="4"/>
  <c r="AL116" i="4"/>
  <c r="AM116" i="4"/>
  <c r="AN116" i="4"/>
  <c r="AO116" i="4"/>
  <c r="E117" i="4"/>
  <c r="F117" i="4"/>
  <c r="G117" i="4"/>
  <c r="H117" i="4"/>
  <c r="I117" i="4"/>
  <c r="J117" i="4"/>
  <c r="K117" i="4"/>
  <c r="L117" i="4"/>
  <c r="M117" i="4"/>
  <c r="N117" i="4"/>
  <c r="O117" i="4"/>
  <c r="Q117" i="4"/>
  <c r="R117" i="4"/>
  <c r="S117" i="4"/>
  <c r="T117" i="4"/>
  <c r="U117" i="4"/>
  <c r="V117" i="4"/>
  <c r="W117" i="4"/>
  <c r="X117" i="4"/>
  <c r="Y117" i="4"/>
  <c r="Z117" i="4"/>
  <c r="AA117" i="4"/>
  <c r="AB117" i="4"/>
  <c r="AD117" i="4"/>
  <c r="AE117" i="4"/>
  <c r="AF117" i="4"/>
  <c r="AG117" i="4"/>
  <c r="AH117" i="4"/>
  <c r="AI117" i="4"/>
  <c r="AJ117" i="4"/>
  <c r="AK117" i="4"/>
  <c r="AL117" i="4"/>
  <c r="AM117" i="4"/>
  <c r="AN117" i="4"/>
  <c r="AO117" i="4"/>
  <c r="E118" i="4"/>
  <c r="F118" i="4"/>
  <c r="G118" i="4"/>
  <c r="H118" i="4"/>
  <c r="I118" i="4"/>
  <c r="J118" i="4"/>
  <c r="K118" i="4"/>
  <c r="L118" i="4"/>
  <c r="M118" i="4"/>
  <c r="N118" i="4"/>
  <c r="O118" i="4"/>
  <c r="Q118" i="4"/>
  <c r="R118" i="4"/>
  <c r="S118" i="4"/>
  <c r="T118" i="4"/>
  <c r="U118" i="4"/>
  <c r="V118" i="4"/>
  <c r="W118" i="4"/>
  <c r="X118" i="4"/>
  <c r="Y118" i="4"/>
  <c r="Z118" i="4"/>
  <c r="AA118" i="4"/>
  <c r="AB118" i="4"/>
  <c r="AD118" i="4"/>
  <c r="AE118" i="4"/>
  <c r="AF118" i="4"/>
  <c r="AG118" i="4"/>
  <c r="AH118" i="4"/>
  <c r="AI118" i="4"/>
  <c r="AJ118" i="4"/>
  <c r="AK118" i="4"/>
  <c r="AL118" i="4"/>
  <c r="AM118" i="4"/>
  <c r="AN118" i="4"/>
  <c r="AO118" i="4"/>
  <c r="E119" i="4"/>
  <c r="F119" i="4"/>
  <c r="G119" i="4"/>
  <c r="H119" i="4"/>
  <c r="I119" i="4"/>
  <c r="J119" i="4"/>
  <c r="K119" i="4"/>
  <c r="L119" i="4"/>
  <c r="M119" i="4"/>
  <c r="N119" i="4"/>
  <c r="O119" i="4"/>
  <c r="Q119" i="4"/>
  <c r="R119" i="4"/>
  <c r="S119" i="4"/>
  <c r="T119" i="4"/>
  <c r="U119" i="4"/>
  <c r="V119" i="4"/>
  <c r="W119" i="4"/>
  <c r="X119" i="4"/>
  <c r="Y119" i="4"/>
  <c r="Z119" i="4"/>
  <c r="AA119" i="4"/>
  <c r="AB119" i="4"/>
  <c r="AD119" i="4"/>
  <c r="AE119" i="4"/>
  <c r="AF119" i="4"/>
  <c r="AG119" i="4"/>
  <c r="AH119" i="4"/>
  <c r="AI119" i="4"/>
  <c r="AJ119" i="4"/>
  <c r="AK119" i="4"/>
  <c r="AL119" i="4"/>
  <c r="AM119" i="4"/>
  <c r="AN119" i="4"/>
  <c r="AO119" i="4"/>
  <c r="D112" i="4"/>
  <c r="D113" i="4"/>
  <c r="D114" i="4"/>
  <c r="D115" i="4"/>
  <c r="D116" i="4"/>
  <c r="D117" i="4"/>
  <c r="D118" i="4"/>
  <c r="D119" i="4"/>
  <c r="D111" i="4"/>
  <c r="E107" i="4"/>
  <c r="F107" i="4"/>
  <c r="G107" i="4"/>
  <c r="H107" i="4"/>
  <c r="I107" i="4"/>
  <c r="J107" i="4"/>
  <c r="K107" i="4"/>
  <c r="L107" i="4"/>
  <c r="M107" i="4"/>
  <c r="N107" i="4"/>
  <c r="O107" i="4"/>
  <c r="Q107" i="4"/>
  <c r="R107" i="4"/>
  <c r="S107" i="4"/>
  <c r="T107" i="4"/>
  <c r="U107" i="4"/>
  <c r="V107" i="4"/>
  <c r="W107" i="4"/>
  <c r="X107" i="4"/>
  <c r="Y107" i="4"/>
  <c r="Z107" i="4"/>
  <c r="AA107" i="4"/>
  <c r="AB107" i="4"/>
  <c r="AD107" i="4"/>
  <c r="AE107" i="4"/>
  <c r="AF107" i="4"/>
  <c r="AG107" i="4"/>
  <c r="AH107" i="4"/>
  <c r="AI107" i="4"/>
  <c r="AJ107" i="4"/>
  <c r="AK107" i="4"/>
  <c r="AL107" i="4"/>
  <c r="AM107" i="4"/>
  <c r="AN107" i="4"/>
  <c r="AO107" i="4"/>
  <c r="E108" i="4"/>
  <c r="F108" i="4"/>
  <c r="G108" i="4"/>
  <c r="H108" i="4"/>
  <c r="I108" i="4"/>
  <c r="J108" i="4"/>
  <c r="K108" i="4"/>
  <c r="L108" i="4"/>
  <c r="M108" i="4"/>
  <c r="N108" i="4"/>
  <c r="O108" i="4"/>
  <c r="Q108" i="4"/>
  <c r="R108" i="4"/>
  <c r="S108" i="4"/>
  <c r="T108" i="4"/>
  <c r="U108" i="4"/>
  <c r="V108" i="4"/>
  <c r="W108" i="4"/>
  <c r="X108" i="4"/>
  <c r="Y108" i="4"/>
  <c r="Z108" i="4"/>
  <c r="AA108" i="4"/>
  <c r="AB108" i="4"/>
  <c r="AD108" i="4"/>
  <c r="AE108" i="4"/>
  <c r="AF108" i="4"/>
  <c r="AG108" i="4"/>
  <c r="AH108" i="4"/>
  <c r="AI108" i="4"/>
  <c r="AJ108" i="4"/>
  <c r="AK108" i="4"/>
  <c r="AL108" i="4"/>
  <c r="AM108" i="4"/>
  <c r="AN108" i="4"/>
  <c r="AO108" i="4"/>
  <c r="E109" i="4"/>
  <c r="F109" i="4"/>
  <c r="G109" i="4"/>
  <c r="H109" i="4"/>
  <c r="I109" i="4"/>
  <c r="J109" i="4"/>
  <c r="K109" i="4"/>
  <c r="L109" i="4"/>
  <c r="M109" i="4"/>
  <c r="N109" i="4"/>
  <c r="O109" i="4"/>
  <c r="Q109" i="4"/>
  <c r="R109" i="4"/>
  <c r="S109" i="4"/>
  <c r="T109" i="4"/>
  <c r="U109" i="4"/>
  <c r="V109" i="4"/>
  <c r="W109" i="4"/>
  <c r="X109" i="4"/>
  <c r="Y109" i="4"/>
  <c r="Z109" i="4"/>
  <c r="AA109" i="4"/>
  <c r="AB109" i="4"/>
  <c r="AD109" i="4"/>
  <c r="AE109" i="4"/>
  <c r="AF109" i="4"/>
  <c r="AG109" i="4"/>
  <c r="AH109" i="4"/>
  <c r="AI109" i="4"/>
  <c r="AJ109" i="4"/>
  <c r="AK109" i="4"/>
  <c r="AL109" i="4"/>
  <c r="AM109" i="4"/>
  <c r="AN109" i="4"/>
  <c r="AO109" i="4"/>
  <c r="D108" i="4"/>
  <c r="D109" i="4"/>
  <c r="D107" i="4"/>
  <c r="E101" i="4"/>
  <c r="F101" i="4"/>
  <c r="G101" i="4"/>
  <c r="H101" i="4"/>
  <c r="I101" i="4"/>
  <c r="J101" i="4"/>
  <c r="K101" i="4"/>
  <c r="L101" i="4"/>
  <c r="M101" i="4"/>
  <c r="N101" i="4"/>
  <c r="O101" i="4"/>
  <c r="Q101" i="4"/>
  <c r="R101" i="4"/>
  <c r="S101" i="4"/>
  <c r="T101" i="4"/>
  <c r="U101" i="4"/>
  <c r="V101" i="4"/>
  <c r="W101" i="4"/>
  <c r="X101" i="4"/>
  <c r="Y101" i="4"/>
  <c r="Z101" i="4"/>
  <c r="AA101" i="4"/>
  <c r="AB101" i="4"/>
  <c r="AD101" i="4"/>
  <c r="AE101" i="4"/>
  <c r="AF101" i="4"/>
  <c r="AG101" i="4"/>
  <c r="AH101" i="4"/>
  <c r="AI101" i="4"/>
  <c r="AJ101" i="4"/>
  <c r="AK101" i="4"/>
  <c r="AL101" i="4"/>
  <c r="AM101" i="4"/>
  <c r="AN101" i="4"/>
  <c r="AO101" i="4"/>
  <c r="E102" i="4"/>
  <c r="F102" i="4"/>
  <c r="G102" i="4"/>
  <c r="H102" i="4"/>
  <c r="I102" i="4"/>
  <c r="J102" i="4"/>
  <c r="K102" i="4"/>
  <c r="L102" i="4"/>
  <c r="M102" i="4"/>
  <c r="N102" i="4"/>
  <c r="O102" i="4"/>
  <c r="Q102" i="4"/>
  <c r="R102" i="4"/>
  <c r="S102" i="4"/>
  <c r="T102" i="4"/>
  <c r="U102" i="4"/>
  <c r="V102" i="4"/>
  <c r="W102" i="4"/>
  <c r="X102" i="4"/>
  <c r="Y102" i="4"/>
  <c r="Z102" i="4"/>
  <c r="AA102" i="4"/>
  <c r="AB102" i="4"/>
  <c r="AD102" i="4"/>
  <c r="AE102" i="4"/>
  <c r="AF102" i="4"/>
  <c r="AG102" i="4"/>
  <c r="AH102" i="4"/>
  <c r="AI102" i="4"/>
  <c r="AJ102" i="4"/>
  <c r="AK102" i="4"/>
  <c r="AL102" i="4"/>
  <c r="AM102" i="4"/>
  <c r="AN102" i="4"/>
  <c r="AO102" i="4"/>
  <c r="E103" i="4"/>
  <c r="F103" i="4"/>
  <c r="G103" i="4"/>
  <c r="H103" i="4"/>
  <c r="I103" i="4"/>
  <c r="J103" i="4"/>
  <c r="K103" i="4"/>
  <c r="L103" i="4"/>
  <c r="M103" i="4"/>
  <c r="N103" i="4"/>
  <c r="O103" i="4"/>
  <c r="Q103" i="4"/>
  <c r="R103" i="4"/>
  <c r="S103" i="4"/>
  <c r="T103" i="4"/>
  <c r="U103" i="4"/>
  <c r="V103" i="4"/>
  <c r="W103" i="4"/>
  <c r="X103" i="4"/>
  <c r="Y103" i="4"/>
  <c r="Z103" i="4"/>
  <c r="AA103" i="4"/>
  <c r="AB103" i="4"/>
  <c r="AD103" i="4"/>
  <c r="AE103" i="4"/>
  <c r="AF103" i="4"/>
  <c r="AG103" i="4"/>
  <c r="AH103" i="4"/>
  <c r="AI103" i="4"/>
  <c r="AJ103" i="4"/>
  <c r="AK103" i="4"/>
  <c r="AL103" i="4"/>
  <c r="AM103" i="4"/>
  <c r="AN103" i="4"/>
  <c r="AO103" i="4"/>
  <c r="E104" i="4"/>
  <c r="F104" i="4"/>
  <c r="G104" i="4"/>
  <c r="H104" i="4"/>
  <c r="I104" i="4"/>
  <c r="J104" i="4"/>
  <c r="K104" i="4"/>
  <c r="L104" i="4"/>
  <c r="M104" i="4"/>
  <c r="N104" i="4"/>
  <c r="O104" i="4"/>
  <c r="Q104" i="4"/>
  <c r="R104" i="4"/>
  <c r="S104" i="4"/>
  <c r="T104" i="4"/>
  <c r="U104" i="4"/>
  <c r="V104" i="4"/>
  <c r="W104" i="4"/>
  <c r="X104" i="4"/>
  <c r="Y104" i="4"/>
  <c r="Z104" i="4"/>
  <c r="AA104" i="4"/>
  <c r="AB104" i="4"/>
  <c r="AD104" i="4"/>
  <c r="AE104" i="4"/>
  <c r="AF104" i="4"/>
  <c r="AG104" i="4"/>
  <c r="AH104" i="4"/>
  <c r="AI104" i="4"/>
  <c r="AJ104" i="4"/>
  <c r="AK104" i="4"/>
  <c r="AL104" i="4"/>
  <c r="AM104" i="4"/>
  <c r="AN104" i="4"/>
  <c r="AO104" i="4"/>
  <c r="D102" i="4"/>
  <c r="D103" i="4"/>
  <c r="D104" i="4"/>
  <c r="D101" i="4"/>
  <c r="E97" i="4"/>
  <c r="F97" i="4"/>
  <c r="G97" i="4"/>
  <c r="H97" i="4"/>
  <c r="I97" i="4"/>
  <c r="J97" i="4"/>
  <c r="K97" i="4"/>
  <c r="L97" i="4"/>
  <c r="M97" i="4"/>
  <c r="N97" i="4"/>
  <c r="O97" i="4"/>
  <c r="Q97" i="4"/>
  <c r="R97" i="4"/>
  <c r="S97" i="4"/>
  <c r="T97" i="4"/>
  <c r="U97" i="4"/>
  <c r="V97" i="4"/>
  <c r="W97" i="4"/>
  <c r="X97" i="4"/>
  <c r="Y97" i="4"/>
  <c r="Z97" i="4"/>
  <c r="AA97" i="4"/>
  <c r="AB97" i="4"/>
  <c r="AD97" i="4"/>
  <c r="AE97" i="4"/>
  <c r="AF97" i="4"/>
  <c r="AG97" i="4"/>
  <c r="AH97" i="4"/>
  <c r="AI97" i="4"/>
  <c r="AJ97" i="4"/>
  <c r="AK97" i="4"/>
  <c r="AL97" i="4"/>
  <c r="AM97" i="4"/>
  <c r="AN97" i="4"/>
  <c r="AO97" i="4"/>
  <c r="E98" i="4"/>
  <c r="F98" i="4"/>
  <c r="G98" i="4"/>
  <c r="H98" i="4"/>
  <c r="I98" i="4"/>
  <c r="J98" i="4"/>
  <c r="K98" i="4"/>
  <c r="L98" i="4"/>
  <c r="M98" i="4"/>
  <c r="N98" i="4"/>
  <c r="O98" i="4"/>
  <c r="Q98" i="4"/>
  <c r="R98" i="4"/>
  <c r="S98" i="4"/>
  <c r="T98" i="4"/>
  <c r="U98" i="4"/>
  <c r="V98" i="4"/>
  <c r="W98" i="4"/>
  <c r="X98" i="4"/>
  <c r="Y98" i="4"/>
  <c r="Z98" i="4"/>
  <c r="AA98" i="4"/>
  <c r="AB98" i="4"/>
  <c r="AD98" i="4"/>
  <c r="AE98" i="4"/>
  <c r="AF98" i="4"/>
  <c r="AG98" i="4"/>
  <c r="AH98" i="4"/>
  <c r="AI98" i="4"/>
  <c r="AJ98" i="4"/>
  <c r="AK98" i="4"/>
  <c r="AL98" i="4"/>
  <c r="AM98" i="4"/>
  <c r="AN98" i="4"/>
  <c r="AO98" i="4"/>
  <c r="E99" i="4"/>
  <c r="F99" i="4"/>
  <c r="G99" i="4"/>
  <c r="H99" i="4"/>
  <c r="I99" i="4"/>
  <c r="J99" i="4"/>
  <c r="K99" i="4"/>
  <c r="L99" i="4"/>
  <c r="M99" i="4"/>
  <c r="N99" i="4"/>
  <c r="O99" i="4"/>
  <c r="Q99" i="4"/>
  <c r="R99" i="4"/>
  <c r="S99" i="4"/>
  <c r="T99" i="4"/>
  <c r="U99" i="4"/>
  <c r="V99" i="4"/>
  <c r="W99" i="4"/>
  <c r="X99" i="4"/>
  <c r="Y99" i="4"/>
  <c r="Z99" i="4"/>
  <c r="AA99" i="4"/>
  <c r="AB99" i="4"/>
  <c r="AD99" i="4"/>
  <c r="AE99" i="4"/>
  <c r="AF99" i="4"/>
  <c r="AG99" i="4"/>
  <c r="AH99" i="4"/>
  <c r="AI99" i="4"/>
  <c r="AJ99" i="4"/>
  <c r="AK99" i="4"/>
  <c r="AL99" i="4"/>
  <c r="AM99" i="4"/>
  <c r="AN99" i="4"/>
  <c r="AO99" i="4"/>
  <c r="D98" i="4"/>
  <c r="D99" i="4"/>
  <c r="D97" i="4"/>
  <c r="E92" i="4"/>
  <c r="F92" i="4"/>
  <c r="G92" i="4"/>
  <c r="H92" i="4"/>
  <c r="I92" i="4"/>
  <c r="J92" i="4"/>
  <c r="K92" i="4"/>
  <c r="L92" i="4"/>
  <c r="M92" i="4"/>
  <c r="N92" i="4"/>
  <c r="O92" i="4"/>
  <c r="Q92" i="4"/>
  <c r="R92" i="4"/>
  <c r="S92" i="4"/>
  <c r="T92" i="4"/>
  <c r="U92" i="4"/>
  <c r="V92" i="4"/>
  <c r="W92" i="4"/>
  <c r="X92" i="4"/>
  <c r="Y92" i="4"/>
  <c r="Z92" i="4"/>
  <c r="AA92" i="4"/>
  <c r="AB92" i="4"/>
  <c r="AD92" i="4"/>
  <c r="AE92" i="4"/>
  <c r="AF92" i="4"/>
  <c r="AG92" i="4"/>
  <c r="AH92" i="4"/>
  <c r="AI92" i="4"/>
  <c r="AJ92" i="4"/>
  <c r="AK92" i="4"/>
  <c r="AL92" i="4"/>
  <c r="AM92" i="4"/>
  <c r="AN92" i="4"/>
  <c r="AO92" i="4"/>
  <c r="E93" i="4"/>
  <c r="F93" i="4"/>
  <c r="G93" i="4"/>
  <c r="H93" i="4"/>
  <c r="I93" i="4"/>
  <c r="J93" i="4"/>
  <c r="K93" i="4"/>
  <c r="L93" i="4"/>
  <c r="M93" i="4"/>
  <c r="N93" i="4"/>
  <c r="O93" i="4"/>
  <c r="Q93" i="4"/>
  <c r="R93" i="4"/>
  <c r="S93" i="4"/>
  <c r="T93" i="4"/>
  <c r="U93" i="4"/>
  <c r="V93" i="4"/>
  <c r="W93" i="4"/>
  <c r="X93" i="4"/>
  <c r="Y93" i="4"/>
  <c r="Z93" i="4"/>
  <c r="AA93" i="4"/>
  <c r="AB93" i="4"/>
  <c r="AD93" i="4"/>
  <c r="AE93" i="4"/>
  <c r="AF93" i="4"/>
  <c r="AG93" i="4"/>
  <c r="AH93" i="4"/>
  <c r="AI93" i="4"/>
  <c r="AJ93" i="4"/>
  <c r="AK93" i="4"/>
  <c r="AL93" i="4"/>
  <c r="AM93" i="4"/>
  <c r="AN93" i="4"/>
  <c r="AO93" i="4"/>
  <c r="E94" i="4"/>
  <c r="F94" i="4"/>
  <c r="G94" i="4"/>
  <c r="H94" i="4"/>
  <c r="I94" i="4"/>
  <c r="J94" i="4"/>
  <c r="K94" i="4"/>
  <c r="L94" i="4"/>
  <c r="M94" i="4"/>
  <c r="N94" i="4"/>
  <c r="O94" i="4"/>
  <c r="Q94" i="4"/>
  <c r="R94" i="4"/>
  <c r="S94" i="4"/>
  <c r="T94" i="4"/>
  <c r="U94" i="4"/>
  <c r="V94" i="4"/>
  <c r="W94" i="4"/>
  <c r="X94" i="4"/>
  <c r="Y94" i="4"/>
  <c r="Z94" i="4"/>
  <c r="AA94" i="4"/>
  <c r="AB94" i="4"/>
  <c r="AD94" i="4"/>
  <c r="AE94" i="4"/>
  <c r="AF94" i="4"/>
  <c r="AG94" i="4"/>
  <c r="AH94" i="4"/>
  <c r="AI94" i="4"/>
  <c r="AJ94" i="4"/>
  <c r="AK94" i="4"/>
  <c r="AL94" i="4"/>
  <c r="AM94" i="4"/>
  <c r="AN94" i="4"/>
  <c r="AO94" i="4"/>
  <c r="D93" i="4"/>
  <c r="D94" i="4"/>
  <c r="D92" i="4"/>
  <c r="D87" i="4"/>
  <c r="E87" i="4"/>
  <c r="F87" i="4"/>
  <c r="G87" i="4"/>
  <c r="H87" i="4"/>
  <c r="I87" i="4"/>
  <c r="J87" i="4"/>
  <c r="K87" i="4"/>
  <c r="L87" i="4"/>
  <c r="M87" i="4"/>
  <c r="N87" i="4"/>
  <c r="O87" i="4"/>
  <c r="Q87" i="4"/>
  <c r="R87" i="4"/>
  <c r="S87" i="4"/>
  <c r="T87" i="4"/>
  <c r="U87" i="4"/>
  <c r="V87" i="4"/>
  <c r="W87" i="4"/>
  <c r="X87" i="4"/>
  <c r="Y87" i="4"/>
  <c r="Z87" i="4"/>
  <c r="AA87" i="4"/>
  <c r="AB87" i="4"/>
  <c r="AD87" i="4"/>
  <c r="AE87" i="4"/>
  <c r="AF87" i="4"/>
  <c r="AG87" i="4"/>
  <c r="AH87" i="4"/>
  <c r="AI87" i="4"/>
  <c r="AJ87" i="4"/>
  <c r="AK87" i="4"/>
  <c r="AL87" i="4"/>
  <c r="AM87" i="4"/>
  <c r="AN87" i="4"/>
  <c r="AO87" i="4"/>
  <c r="D88" i="4"/>
  <c r="E88" i="4"/>
  <c r="F88" i="4"/>
  <c r="G88" i="4"/>
  <c r="H88" i="4"/>
  <c r="I88" i="4"/>
  <c r="J88" i="4"/>
  <c r="K88" i="4"/>
  <c r="L88" i="4"/>
  <c r="M88" i="4"/>
  <c r="N88" i="4"/>
  <c r="O88" i="4"/>
  <c r="Q88" i="4"/>
  <c r="R88" i="4"/>
  <c r="S88" i="4"/>
  <c r="T88" i="4"/>
  <c r="U88" i="4"/>
  <c r="V88" i="4"/>
  <c r="W88" i="4"/>
  <c r="X88" i="4"/>
  <c r="Y88" i="4"/>
  <c r="Z88" i="4"/>
  <c r="AA88" i="4"/>
  <c r="AB88" i="4"/>
  <c r="AD88" i="4"/>
  <c r="AE88" i="4"/>
  <c r="AF88" i="4"/>
  <c r="AG88" i="4"/>
  <c r="AH88" i="4"/>
  <c r="AI88" i="4"/>
  <c r="AJ88" i="4"/>
  <c r="AK88" i="4"/>
  <c r="AL88" i="4"/>
  <c r="AM88" i="4"/>
  <c r="AN88" i="4"/>
  <c r="AO88" i="4"/>
  <c r="D89" i="4"/>
  <c r="E89" i="4"/>
  <c r="F89" i="4"/>
  <c r="G89" i="4"/>
  <c r="H89" i="4"/>
  <c r="I89" i="4"/>
  <c r="J89" i="4"/>
  <c r="K89" i="4"/>
  <c r="L89" i="4"/>
  <c r="M89" i="4"/>
  <c r="N89" i="4"/>
  <c r="O89" i="4"/>
  <c r="Q89" i="4"/>
  <c r="R89" i="4"/>
  <c r="S89" i="4"/>
  <c r="T89" i="4"/>
  <c r="U89" i="4"/>
  <c r="V89" i="4"/>
  <c r="W89" i="4"/>
  <c r="X89" i="4"/>
  <c r="Y89" i="4"/>
  <c r="Z89" i="4"/>
  <c r="AA89" i="4"/>
  <c r="AB89" i="4"/>
  <c r="AD89" i="4"/>
  <c r="AE89" i="4"/>
  <c r="AF89" i="4"/>
  <c r="AG89" i="4"/>
  <c r="AH89" i="4"/>
  <c r="AI89" i="4"/>
  <c r="AJ89" i="4"/>
  <c r="AK89" i="4"/>
  <c r="AL89" i="4"/>
  <c r="AM89" i="4"/>
  <c r="AN89" i="4"/>
  <c r="AO89" i="4"/>
  <c r="E86" i="4"/>
  <c r="F86" i="4"/>
  <c r="G86" i="4"/>
  <c r="H86" i="4"/>
  <c r="I86" i="4"/>
  <c r="J86" i="4"/>
  <c r="K86" i="4"/>
  <c r="L86" i="4"/>
  <c r="M86" i="4"/>
  <c r="N86" i="4"/>
  <c r="O86" i="4"/>
  <c r="Q86" i="4"/>
  <c r="R86" i="4"/>
  <c r="S86" i="4"/>
  <c r="T86" i="4"/>
  <c r="U86" i="4"/>
  <c r="V86" i="4"/>
  <c r="W86" i="4"/>
  <c r="X86" i="4"/>
  <c r="Y86" i="4"/>
  <c r="Z86" i="4"/>
  <c r="AA86" i="4"/>
  <c r="AB86" i="4"/>
  <c r="AD86" i="4"/>
  <c r="AE86" i="4"/>
  <c r="AF86" i="4"/>
  <c r="AG86" i="4"/>
  <c r="AH86" i="4"/>
  <c r="AI86" i="4"/>
  <c r="AJ86" i="4"/>
  <c r="AK86" i="4"/>
  <c r="AL86" i="4"/>
  <c r="AM86" i="4"/>
  <c r="AN86" i="4"/>
  <c r="AO86" i="4"/>
  <c r="D86" i="4"/>
  <c r="E76" i="4"/>
  <c r="F76" i="4"/>
  <c r="G76" i="4"/>
  <c r="H76" i="4"/>
  <c r="I76" i="4"/>
  <c r="J76" i="4"/>
  <c r="K76" i="4"/>
  <c r="L76" i="4"/>
  <c r="M76" i="4"/>
  <c r="N76" i="4"/>
  <c r="O76" i="4"/>
  <c r="Q76" i="4"/>
  <c r="R76" i="4"/>
  <c r="S76" i="4"/>
  <c r="T76" i="4"/>
  <c r="U76" i="4"/>
  <c r="V76" i="4"/>
  <c r="W76" i="4"/>
  <c r="X76" i="4"/>
  <c r="Y76" i="4"/>
  <c r="Z76" i="4"/>
  <c r="AA76" i="4"/>
  <c r="AB76" i="4"/>
  <c r="AD76" i="4"/>
  <c r="AE76" i="4"/>
  <c r="AF76" i="4"/>
  <c r="AG76" i="4"/>
  <c r="AH76" i="4"/>
  <c r="AI76" i="4"/>
  <c r="AJ76" i="4"/>
  <c r="AK76" i="4"/>
  <c r="AL76" i="4"/>
  <c r="AM76" i="4"/>
  <c r="AN76" i="4"/>
  <c r="AO76" i="4"/>
  <c r="E77" i="4"/>
  <c r="F77" i="4"/>
  <c r="G77" i="4"/>
  <c r="H77" i="4"/>
  <c r="I77" i="4"/>
  <c r="J77" i="4"/>
  <c r="K77" i="4"/>
  <c r="L77" i="4"/>
  <c r="M77" i="4"/>
  <c r="N77" i="4"/>
  <c r="O77" i="4"/>
  <c r="Q77" i="4"/>
  <c r="R77" i="4"/>
  <c r="S77" i="4"/>
  <c r="T77" i="4"/>
  <c r="U77" i="4"/>
  <c r="V77" i="4"/>
  <c r="W77" i="4"/>
  <c r="X77" i="4"/>
  <c r="Y77" i="4"/>
  <c r="Z77" i="4"/>
  <c r="AA77" i="4"/>
  <c r="AB77" i="4"/>
  <c r="AD77" i="4"/>
  <c r="AE77" i="4"/>
  <c r="AF77" i="4"/>
  <c r="AG77" i="4"/>
  <c r="AH77" i="4"/>
  <c r="AI77" i="4"/>
  <c r="AJ77" i="4"/>
  <c r="AK77" i="4"/>
  <c r="AL77" i="4"/>
  <c r="AM77" i="4"/>
  <c r="AN77" i="4"/>
  <c r="AO77" i="4"/>
  <c r="E78" i="4"/>
  <c r="F78" i="4"/>
  <c r="G78" i="4"/>
  <c r="H78" i="4"/>
  <c r="I78" i="4"/>
  <c r="J78" i="4"/>
  <c r="K78" i="4"/>
  <c r="L78" i="4"/>
  <c r="M78" i="4"/>
  <c r="N78" i="4"/>
  <c r="O78" i="4"/>
  <c r="Q78" i="4"/>
  <c r="R78" i="4"/>
  <c r="S78" i="4"/>
  <c r="T78" i="4"/>
  <c r="U78" i="4"/>
  <c r="V78" i="4"/>
  <c r="W78" i="4"/>
  <c r="X78" i="4"/>
  <c r="Y78" i="4"/>
  <c r="Z78" i="4"/>
  <c r="AA78" i="4"/>
  <c r="AB78" i="4"/>
  <c r="AD78" i="4"/>
  <c r="AE78" i="4"/>
  <c r="AF78" i="4"/>
  <c r="AG78" i="4"/>
  <c r="AH78" i="4"/>
  <c r="AI78" i="4"/>
  <c r="AJ78" i="4"/>
  <c r="AK78" i="4"/>
  <c r="AL78" i="4"/>
  <c r="AM78" i="4"/>
  <c r="AN78" i="4"/>
  <c r="AO78" i="4"/>
  <c r="E79" i="4"/>
  <c r="F79" i="4"/>
  <c r="G79" i="4"/>
  <c r="H79" i="4"/>
  <c r="I79" i="4"/>
  <c r="J79" i="4"/>
  <c r="K79" i="4"/>
  <c r="L79" i="4"/>
  <c r="M79" i="4"/>
  <c r="N79" i="4"/>
  <c r="O79" i="4"/>
  <c r="Q79" i="4"/>
  <c r="R79" i="4"/>
  <c r="S79" i="4"/>
  <c r="T79" i="4"/>
  <c r="U79" i="4"/>
  <c r="V79" i="4"/>
  <c r="W79" i="4"/>
  <c r="X79" i="4"/>
  <c r="Y79" i="4"/>
  <c r="Z79" i="4"/>
  <c r="AA79" i="4"/>
  <c r="AB79" i="4"/>
  <c r="AD79" i="4"/>
  <c r="AE79" i="4"/>
  <c r="AF79" i="4"/>
  <c r="AG79" i="4"/>
  <c r="AH79" i="4"/>
  <c r="AI79" i="4"/>
  <c r="AJ79" i="4"/>
  <c r="AK79" i="4"/>
  <c r="AL79" i="4"/>
  <c r="AM79" i="4"/>
  <c r="AN79" i="4"/>
  <c r="AO79" i="4"/>
  <c r="E80" i="4"/>
  <c r="F80" i="4"/>
  <c r="G80" i="4"/>
  <c r="H80" i="4"/>
  <c r="I80" i="4"/>
  <c r="J80" i="4"/>
  <c r="K80" i="4"/>
  <c r="L80" i="4"/>
  <c r="M80" i="4"/>
  <c r="N80" i="4"/>
  <c r="O80" i="4"/>
  <c r="Q80" i="4"/>
  <c r="R80" i="4"/>
  <c r="S80" i="4"/>
  <c r="T80" i="4"/>
  <c r="U80" i="4"/>
  <c r="V80" i="4"/>
  <c r="W80" i="4"/>
  <c r="X80" i="4"/>
  <c r="Y80" i="4"/>
  <c r="Z80" i="4"/>
  <c r="AA80" i="4"/>
  <c r="AB80" i="4"/>
  <c r="AD80" i="4"/>
  <c r="AE80" i="4"/>
  <c r="AF80" i="4"/>
  <c r="AG80" i="4"/>
  <c r="AH80" i="4"/>
  <c r="AI80" i="4"/>
  <c r="AJ80" i="4"/>
  <c r="AK80" i="4"/>
  <c r="AL80" i="4"/>
  <c r="AM80" i="4"/>
  <c r="AN80" i="4"/>
  <c r="AO80" i="4"/>
  <c r="E81" i="4"/>
  <c r="F81" i="4"/>
  <c r="G81" i="4"/>
  <c r="H81" i="4"/>
  <c r="I81" i="4"/>
  <c r="J81" i="4"/>
  <c r="K81" i="4"/>
  <c r="L81" i="4"/>
  <c r="M81" i="4"/>
  <c r="N81" i="4"/>
  <c r="O81" i="4"/>
  <c r="Q81" i="4"/>
  <c r="R81" i="4"/>
  <c r="S81" i="4"/>
  <c r="T81" i="4"/>
  <c r="U81" i="4"/>
  <c r="V81" i="4"/>
  <c r="W81" i="4"/>
  <c r="X81" i="4"/>
  <c r="Y81" i="4"/>
  <c r="Z81" i="4"/>
  <c r="AA81" i="4"/>
  <c r="AB81" i="4"/>
  <c r="AD81" i="4"/>
  <c r="AE81" i="4"/>
  <c r="AF81" i="4"/>
  <c r="AG81" i="4"/>
  <c r="AH81" i="4"/>
  <c r="AI81" i="4"/>
  <c r="AJ81" i="4"/>
  <c r="AK81" i="4"/>
  <c r="AL81" i="4"/>
  <c r="AM81" i="4"/>
  <c r="AN81" i="4"/>
  <c r="AO81" i="4"/>
  <c r="E82" i="4"/>
  <c r="F82" i="4"/>
  <c r="G82" i="4"/>
  <c r="H82" i="4"/>
  <c r="I82" i="4"/>
  <c r="J82" i="4"/>
  <c r="K82" i="4"/>
  <c r="L82" i="4"/>
  <c r="M82" i="4"/>
  <c r="N82" i="4"/>
  <c r="O82" i="4"/>
  <c r="Q82" i="4"/>
  <c r="R82" i="4"/>
  <c r="S82" i="4"/>
  <c r="T82" i="4"/>
  <c r="U82" i="4"/>
  <c r="V82" i="4"/>
  <c r="W82" i="4"/>
  <c r="X82" i="4"/>
  <c r="Y82" i="4"/>
  <c r="Z82" i="4"/>
  <c r="AA82" i="4"/>
  <c r="AB82" i="4"/>
  <c r="AD82" i="4"/>
  <c r="AE82" i="4"/>
  <c r="AF82" i="4"/>
  <c r="AG82" i="4"/>
  <c r="AH82" i="4"/>
  <c r="AI82" i="4"/>
  <c r="AJ82" i="4"/>
  <c r="AK82" i="4"/>
  <c r="AL82" i="4"/>
  <c r="AM82" i="4"/>
  <c r="AN82" i="4"/>
  <c r="AO82" i="4"/>
  <c r="E83" i="4"/>
  <c r="F83" i="4"/>
  <c r="G83" i="4"/>
  <c r="H83" i="4"/>
  <c r="I83" i="4"/>
  <c r="J83" i="4"/>
  <c r="K83" i="4"/>
  <c r="L83" i="4"/>
  <c r="M83" i="4"/>
  <c r="N83" i="4"/>
  <c r="O83" i="4"/>
  <c r="Q83" i="4"/>
  <c r="R83" i="4"/>
  <c r="S83" i="4"/>
  <c r="T83" i="4"/>
  <c r="U83" i="4"/>
  <c r="V83" i="4"/>
  <c r="W83" i="4"/>
  <c r="X83" i="4"/>
  <c r="Y83" i="4"/>
  <c r="Z83" i="4"/>
  <c r="AA83" i="4"/>
  <c r="AB83" i="4"/>
  <c r="AD83" i="4"/>
  <c r="AE83" i="4"/>
  <c r="AF83" i="4"/>
  <c r="AG83" i="4"/>
  <c r="AH83" i="4"/>
  <c r="AI83" i="4"/>
  <c r="AJ83" i="4"/>
  <c r="AK83" i="4"/>
  <c r="AL83" i="4"/>
  <c r="AM83" i="4"/>
  <c r="AN83" i="4"/>
  <c r="AO83" i="4"/>
  <c r="D77" i="4"/>
  <c r="D78" i="4"/>
  <c r="D79" i="4"/>
  <c r="D80" i="4"/>
  <c r="D81" i="4"/>
  <c r="D82" i="4"/>
  <c r="D83" i="4"/>
  <c r="D76" i="4"/>
  <c r="E70" i="4"/>
  <c r="F70" i="4"/>
  <c r="G70" i="4"/>
  <c r="H70" i="4"/>
  <c r="I70" i="4"/>
  <c r="J70" i="4"/>
  <c r="K70" i="4"/>
  <c r="L70" i="4"/>
  <c r="M70" i="4"/>
  <c r="N70" i="4"/>
  <c r="O70" i="4"/>
  <c r="P70" i="4"/>
  <c r="Q70" i="4"/>
  <c r="R70" i="4"/>
  <c r="S70" i="4"/>
  <c r="T70" i="4"/>
  <c r="U70" i="4"/>
  <c r="V70" i="4"/>
  <c r="W70" i="4"/>
  <c r="X70" i="4"/>
  <c r="Y70" i="4"/>
  <c r="Z70" i="4"/>
  <c r="AA70" i="4"/>
  <c r="AB70" i="4"/>
  <c r="AC70" i="4"/>
  <c r="AD70" i="4"/>
  <c r="AE70" i="4"/>
  <c r="AF70" i="4"/>
  <c r="AG70" i="4"/>
  <c r="AH70" i="4"/>
  <c r="AI70" i="4"/>
  <c r="AJ70" i="4"/>
  <c r="AK70" i="4"/>
  <c r="AL70" i="4"/>
  <c r="AM70" i="4"/>
  <c r="AN70" i="4"/>
  <c r="AO70" i="4"/>
  <c r="AP70" i="4"/>
  <c r="D70" i="4"/>
  <c r="E64" i="4"/>
  <c r="F64" i="4"/>
  <c r="G64" i="4"/>
  <c r="H64" i="4"/>
  <c r="I64" i="4"/>
  <c r="J64" i="4"/>
  <c r="K64" i="4"/>
  <c r="L64" i="4"/>
  <c r="M64" i="4"/>
  <c r="N64" i="4"/>
  <c r="O64" i="4"/>
  <c r="P64" i="4"/>
  <c r="Q64" i="4"/>
  <c r="R64" i="4"/>
  <c r="S64" i="4"/>
  <c r="T64" i="4"/>
  <c r="U64" i="4"/>
  <c r="V64" i="4"/>
  <c r="W64" i="4"/>
  <c r="X64" i="4"/>
  <c r="Y64" i="4"/>
  <c r="Z64" i="4"/>
  <c r="AA64" i="4"/>
  <c r="AB64" i="4"/>
  <c r="AC64" i="4"/>
  <c r="AD64" i="4"/>
  <c r="AE64" i="4"/>
  <c r="AF64" i="4"/>
  <c r="AG64" i="4"/>
  <c r="AH64" i="4"/>
  <c r="AI64" i="4"/>
  <c r="AJ64" i="4"/>
  <c r="AK64" i="4"/>
  <c r="AL64" i="4"/>
  <c r="AM64" i="4"/>
  <c r="AN64" i="4"/>
  <c r="AO64" i="4"/>
  <c r="AP64" i="4"/>
  <c r="D64" i="4"/>
  <c r="E58" i="4"/>
  <c r="F58" i="4"/>
  <c r="G58" i="4"/>
  <c r="H58" i="4"/>
  <c r="I58" i="4"/>
  <c r="J58" i="4"/>
  <c r="K58" i="4"/>
  <c r="L58" i="4"/>
  <c r="M58" i="4"/>
  <c r="N58" i="4"/>
  <c r="O58" i="4"/>
  <c r="P58" i="4"/>
  <c r="Q58" i="4"/>
  <c r="R58" i="4"/>
  <c r="S58" i="4"/>
  <c r="T58" i="4"/>
  <c r="U58" i="4"/>
  <c r="V58" i="4"/>
  <c r="W58" i="4"/>
  <c r="X58" i="4"/>
  <c r="Y58" i="4"/>
  <c r="Z58" i="4"/>
  <c r="AA58" i="4"/>
  <c r="AB58" i="4"/>
  <c r="AC58" i="4"/>
  <c r="AD58" i="4"/>
  <c r="AE58" i="4"/>
  <c r="AF58" i="4"/>
  <c r="AG58" i="4"/>
  <c r="AH58" i="4"/>
  <c r="AI58" i="4"/>
  <c r="AJ58" i="4"/>
  <c r="AK58" i="4"/>
  <c r="AL58" i="4"/>
  <c r="AM58" i="4"/>
  <c r="AN58" i="4"/>
  <c r="AO58" i="4"/>
  <c r="AP58" i="4"/>
  <c r="D58" i="4"/>
  <c r="C115" i="4"/>
  <c r="C112" i="4"/>
  <c r="C113" i="4"/>
  <c r="C114" i="4"/>
  <c r="C116" i="4"/>
  <c r="C117" i="4"/>
  <c r="C118" i="4"/>
  <c r="C119" i="4"/>
  <c r="C120" i="4"/>
  <c r="E15" i="2"/>
  <c r="F15" i="2" s="1"/>
  <c r="AP135" i="3"/>
  <c r="AO149" i="4" s="1"/>
  <c r="AO135" i="3"/>
  <c r="AN149" i="4" s="1"/>
  <c r="AN135" i="3"/>
  <c r="AM149" i="4" s="1"/>
  <c r="AM135" i="3"/>
  <c r="AL149" i="4" s="1"/>
  <c r="AL135" i="3"/>
  <c r="AK149" i="4" s="1"/>
  <c r="AK135" i="3"/>
  <c r="AJ149" i="4" s="1"/>
  <c r="AJ135" i="3"/>
  <c r="AI149" i="4" s="1"/>
  <c r="AI135" i="3"/>
  <c r="AH149" i="4" s="1"/>
  <c r="AH135" i="3"/>
  <c r="AG149" i="4" s="1"/>
  <c r="AG135" i="3"/>
  <c r="AF149" i="4" s="1"/>
  <c r="AF135" i="3"/>
  <c r="AE149" i="4" s="1"/>
  <c r="AE135" i="3"/>
  <c r="AD149" i="4" s="1"/>
  <c r="AC135" i="3"/>
  <c r="AB149" i="4" s="1"/>
  <c r="AB135" i="3"/>
  <c r="AA149" i="4" s="1"/>
  <c r="AA135" i="3"/>
  <c r="Z149" i="4" s="1"/>
  <c r="Z135" i="3"/>
  <c r="Y149" i="4" s="1"/>
  <c r="Y135" i="3"/>
  <c r="X149" i="4" s="1"/>
  <c r="X135" i="3"/>
  <c r="W149" i="4" s="1"/>
  <c r="W135" i="3"/>
  <c r="V149" i="4" s="1"/>
  <c r="V135" i="3"/>
  <c r="U149" i="4" s="1"/>
  <c r="U135" i="3"/>
  <c r="T149" i="4" s="1"/>
  <c r="T135" i="3"/>
  <c r="S149" i="4" s="1"/>
  <c r="S135" i="3"/>
  <c r="R149" i="4" s="1"/>
  <c r="R135" i="3"/>
  <c r="Q149" i="4" s="1"/>
  <c r="F135" i="3"/>
  <c r="E149" i="4" s="1"/>
  <c r="G135" i="3"/>
  <c r="F149" i="4" s="1"/>
  <c r="H135" i="3"/>
  <c r="G149" i="4" s="1"/>
  <c r="I135" i="3"/>
  <c r="H149" i="4" s="1"/>
  <c r="J135" i="3"/>
  <c r="I149" i="4" s="1"/>
  <c r="K135" i="3"/>
  <c r="J149" i="4" s="1"/>
  <c r="L135" i="3"/>
  <c r="K149" i="4" s="1"/>
  <c r="M135" i="3"/>
  <c r="L149" i="4" s="1"/>
  <c r="N135" i="3"/>
  <c r="M149" i="4" s="1"/>
  <c r="O135" i="3"/>
  <c r="N149" i="4" s="1"/>
  <c r="P135" i="3"/>
  <c r="O149" i="4" s="1"/>
  <c r="E135" i="3"/>
  <c r="D149" i="4" s="1"/>
  <c r="AP123" i="3"/>
  <c r="AO137" i="4" s="1"/>
  <c r="AO123" i="3"/>
  <c r="AN137" i="4" s="1"/>
  <c r="AN123" i="3"/>
  <c r="AM137" i="4" s="1"/>
  <c r="AM123" i="3"/>
  <c r="AL137" i="4" s="1"/>
  <c r="AL123" i="3"/>
  <c r="AK137" i="4" s="1"/>
  <c r="AK123" i="3"/>
  <c r="AJ137" i="4" s="1"/>
  <c r="AJ123" i="3"/>
  <c r="AI137" i="4" s="1"/>
  <c r="AI123" i="3"/>
  <c r="AH137" i="4" s="1"/>
  <c r="AH123" i="3"/>
  <c r="AG137" i="4" s="1"/>
  <c r="AG123" i="3"/>
  <c r="AF137" i="4" s="1"/>
  <c r="AF123" i="3"/>
  <c r="AE137" i="4" s="1"/>
  <c r="AE123" i="3"/>
  <c r="AD137" i="4" s="1"/>
  <c r="AC123" i="3"/>
  <c r="AB137" i="4" s="1"/>
  <c r="AB123" i="3"/>
  <c r="AA137" i="4" s="1"/>
  <c r="AA123" i="3"/>
  <c r="Z137" i="4" s="1"/>
  <c r="Z123" i="3"/>
  <c r="Y137" i="4" s="1"/>
  <c r="Y123" i="3"/>
  <c r="X137" i="4" s="1"/>
  <c r="X123" i="3"/>
  <c r="W137" i="4" s="1"/>
  <c r="W123" i="3"/>
  <c r="V137" i="4" s="1"/>
  <c r="V123" i="3"/>
  <c r="U137" i="4" s="1"/>
  <c r="U123" i="3"/>
  <c r="T137" i="4" s="1"/>
  <c r="T123" i="3"/>
  <c r="S137" i="4" s="1"/>
  <c r="S123" i="3"/>
  <c r="R137" i="4" s="1"/>
  <c r="R123" i="3"/>
  <c r="Q137" i="4" s="1"/>
  <c r="F123" i="3"/>
  <c r="E137" i="4" s="1"/>
  <c r="G123" i="3"/>
  <c r="F137" i="4" s="1"/>
  <c r="H123" i="3"/>
  <c r="G137" i="4" s="1"/>
  <c r="I123" i="3"/>
  <c r="H137" i="4" s="1"/>
  <c r="J123" i="3"/>
  <c r="I137" i="4" s="1"/>
  <c r="K123" i="3"/>
  <c r="J137" i="4" s="1"/>
  <c r="L123" i="3"/>
  <c r="K137" i="4" s="1"/>
  <c r="M123" i="3"/>
  <c r="L137" i="4" s="1"/>
  <c r="N123" i="3"/>
  <c r="M137" i="4" s="1"/>
  <c r="O123" i="3"/>
  <c r="N137" i="4" s="1"/>
  <c r="P123" i="3"/>
  <c r="O137" i="4" s="1"/>
  <c r="E123" i="3"/>
  <c r="D137" i="4" s="1"/>
  <c r="AP119" i="3"/>
  <c r="AO133" i="4" s="1"/>
  <c r="AO119" i="3"/>
  <c r="AN133" i="4" s="1"/>
  <c r="AN119" i="3"/>
  <c r="AM133" i="4" s="1"/>
  <c r="AM119" i="3"/>
  <c r="AL133" i="4" s="1"/>
  <c r="AL119" i="3"/>
  <c r="AK133" i="4" s="1"/>
  <c r="AK119" i="3"/>
  <c r="AJ133" i="4" s="1"/>
  <c r="AJ119" i="3"/>
  <c r="AI133" i="4" s="1"/>
  <c r="AI119" i="3"/>
  <c r="AH133" i="4" s="1"/>
  <c r="AH119" i="3"/>
  <c r="AG133" i="4" s="1"/>
  <c r="AG119" i="3"/>
  <c r="AF133" i="4" s="1"/>
  <c r="AF119" i="3"/>
  <c r="AE133" i="4" s="1"/>
  <c r="AE119" i="3"/>
  <c r="AD133" i="4" s="1"/>
  <c r="AC119" i="3"/>
  <c r="AB133" i="4" s="1"/>
  <c r="AB119" i="3"/>
  <c r="AA133" i="4" s="1"/>
  <c r="AA119" i="3"/>
  <c r="Z133" i="4" s="1"/>
  <c r="Z119" i="3"/>
  <c r="Y133" i="4" s="1"/>
  <c r="Y119" i="3"/>
  <c r="X133" i="4" s="1"/>
  <c r="X119" i="3"/>
  <c r="W133" i="4" s="1"/>
  <c r="W119" i="3"/>
  <c r="V133" i="4" s="1"/>
  <c r="V119" i="3"/>
  <c r="U133" i="4" s="1"/>
  <c r="U119" i="3"/>
  <c r="T133" i="4" s="1"/>
  <c r="T119" i="3"/>
  <c r="S133" i="4" s="1"/>
  <c r="S119" i="3"/>
  <c r="R133" i="4" s="1"/>
  <c r="R119" i="3"/>
  <c r="Q133" i="4" s="1"/>
  <c r="F119" i="3"/>
  <c r="E133" i="4" s="1"/>
  <c r="G119" i="3"/>
  <c r="F133" i="4" s="1"/>
  <c r="H119" i="3"/>
  <c r="G133" i="4" s="1"/>
  <c r="I119" i="3"/>
  <c r="H133" i="4" s="1"/>
  <c r="J119" i="3"/>
  <c r="I133" i="4" s="1"/>
  <c r="K119" i="3"/>
  <c r="J133" i="4" s="1"/>
  <c r="L119" i="3"/>
  <c r="K133" i="4" s="1"/>
  <c r="M119" i="3"/>
  <c r="L133" i="4" s="1"/>
  <c r="N119" i="3"/>
  <c r="M133" i="4" s="1"/>
  <c r="O119" i="3"/>
  <c r="N133" i="4" s="1"/>
  <c r="P119" i="3"/>
  <c r="O133" i="4" s="1"/>
  <c r="E119" i="3"/>
  <c r="E136" i="3" s="1"/>
  <c r="AP114" i="3"/>
  <c r="AO128" i="4" s="1"/>
  <c r="AO114" i="3"/>
  <c r="AN128" i="4" s="1"/>
  <c r="AN114" i="3"/>
  <c r="AM128" i="4" s="1"/>
  <c r="AM114" i="3"/>
  <c r="AL128" i="4" s="1"/>
  <c r="AL114" i="3"/>
  <c r="AK128" i="4" s="1"/>
  <c r="AK114" i="3"/>
  <c r="AJ128" i="4" s="1"/>
  <c r="AJ114" i="3"/>
  <c r="AI128" i="4" s="1"/>
  <c r="AI114" i="3"/>
  <c r="AH128" i="4" s="1"/>
  <c r="AH114" i="3"/>
  <c r="AG128" i="4" s="1"/>
  <c r="AG114" i="3"/>
  <c r="AF128" i="4" s="1"/>
  <c r="AF114" i="3"/>
  <c r="AE128" i="4" s="1"/>
  <c r="AE114" i="3"/>
  <c r="AD128" i="4" s="1"/>
  <c r="AC114" i="3"/>
  <c r="AB128" i="4" s="1"/>
  <c r="AB114" i="3"/>
  <c r="AA128" i="4" s="1"/>
  <c r="AA114" i="3"/>
  <c r="Z128" i="4" s="1"/>
  <c r="Z114" i="3"/>
  <c r="Y128" i="4" s="1"/>
  <c r="Y114" i="3"/>
  <c r="X128" i="4" s="1"/>
  <c r="X114" i="3"/>
  <c r="W128" i="4" s="1"/>
  <c r="W114" i="3"/>
  <c r="V128" i="4" s="1"/>
  <c r="V114" i="3"/>
  <c r="U128" i="4" s="1"/>
  <c r="U114" i="3"/>
  <c r="T128" i="4" s="1"/>
  <c r="T114" i="3"/>
  <c r="S128" i="4" s="1"/>
  <c r="S114" i="3"/>
  <c r="R128" i="4" s="1"/>
  <c r="R114" i="3"/>
  <c r="Q128" i="4" s="1"/>
  <c r="F114" i="3"/>
  <c r="E128" i="4" s="1"/>
  <c r="G114" i="3"/>
  <c r="F128" i="4" s="1"/>
  <c r="H114" i="3"/>
  <c r="G128" i="4" s="1"/>
  <c r="I114" i="3"/>
  <c r="H128" i="4" s="1"/>
  <c r="J114" i="3"/>
  <c r="I128" i="4" s="1"/>
  <c r="K114" i="3"/>
  <c r="J128" i="4" s="1"/>
  <c r="L114" i="3"/>
  <c r="K128" i="4" s="1"/>
  <c r="M114" i="3"/>
  <c r="L128" i="4" s="1"/>
  <c r="N114" i="3"/>
  <c r="M128" i="4" s="1"/>
  <c r="O114" i="3"/>
  <c r="N128" i="4" s="1"/>
  <c r="P114" i="3"/>
  <c r="O128" i="4" s="1"/>
  <c r="E114" i="3"/>
  <c r="D128" i="4" s="1"/>
  <c r="AP106" i="3"/>
  <c r="AO120" i="4" s="1"/>
  <c r="AO106" i="3"/>
  <c r="AN120" i="4" s="1"/>
  <c r="AN106" i="3"/>
  <c r="AM120" i="4" s="1"/>
  <c r="AM106" i="3"/>
  <c r="AL120" i="4" s="1"/>
  <c r="AL106" i="3"/>
  <c r="AK120" i="4" s="1"/>
  <c r="AK106" i="3"/>
  <c r="AJ120" i="4" s="1"/>
  <c r="AJ106" i="3"/>
  <c r="AI120" i="4" s="1"/>
  <c r="AI106" i="3"/>
  <c r="AH120" i="4" s="1"/>
  <c r="AH106" i="3"/>
  <c r="AG120" i="4" s="1"/>
  <c r="AG106" i="3"/>
  <c r="AF120" i="4" s="1"/>
  <c r="AF106" i="3"/>
  <c r="AE120" i="4" s="1"/>
  <c r="AE106" i="3"/>
  <c r="AD120" i="4" s="1"/>
  <c r="AC106" i="3"/>
  <c r="AB120" i="4" s="1"/>
  <c r="AB106" i="3"/>
  <c r="AA120" i="4" s="1"/>
  <c r="AA106" i="3"/>
  <c r="Z120" i="4" s="1"/>
  <c r="Z106" i="3"/>
  <c r="Y120" i="4" s="1"/>
  <c r="Y106" i="3"/>
  <c r="X120" i="4" s="1"/>
  <c r="X106" i="3"/>
  <c r="W120" i="4" s="1"/>
  <c r="W106" i="3"/>
  <c r="V120" i="4" s="1"/>
  <c r="V106" i="3"/>
  <c r="U120" i="4" s="1"/>
  <c r="U106" i="3"/>
  <c r="T120" i="4" s="1"/>
  <c r="T106" i="3"/>
  <c r="S120" i="4" s="1"/>
  <c r="S106" i="3"/>
  <c r="R120" i="4" s="1"/>
  <c r="R106" i="3"/>
  <c r="Q120" i="4" s="1"/>
  <c r="AQ100" i="3"/>
  <c r="AP114" i="4" s="1"/>
  <c r="AQ101" i="3"/>
  <c r="AP115" i="4" s="1"/>
  <c r="AD100" i="3"/>
  <c r="AC114" i="4" s="1"/>
  <c r="AD101" i="3"/>
  <c r="AC115" i="4" s="1"/>
  <c r="Q100" i="3"/>
  <c r="P114" i="4" s="1"/>
  <c r="Q101" i="3"/>
  <c r="P115" i="4" s="1"/>
  <c r="AQ102" i="3"/>
  <c r="AP116" i="4" s="1"/>
  <c r="AQ103" i="3"/>
  <c r="AP117" i="4" s="1"/>
  <c r="AQ104" i="3"/>
  <c r="AP118" i="4" s="1"/>
  <c r="AD102" i="3"/>
  <c r="AC116" i="4" s="1"/>
  <c r="AD103" i="3"/>
  <c r="AC117" i="4" s="1"/>
  <c r="AD104" i="3"/>
  <c r="AC118" i="4" s="1"/>
  <c r="Q102" i="3"/>
  <c r="P116" i="4" s="1"/>
  <c r="Q103" i="3"/>
  <c r="P117" i="4" s="1"/>
  <c r="Q104" i="3"/>
  <c r="P118" i="4" s="1"/>
  <c r="Q67" i="3"/>
  <c r="P81" i="4" s="1"/>
  <c r="AD67" i="3"/>
  <c r="AC81" i="4" s="1"/>
  <c r="AQ67" i="3"/>
  <c r="AP81" i="4" s="1"/>
  <c r="C67" i="3"/>
  <c r="C81" i="4" s="1"/>
  <c r="E19" i="2"/>
  <c r="F19" i="2" s="1"/>
  <c r="D133" i="4" l="1"/>
  <c r="I120" i="4"/>
  <c r="H120" i="4"/>
  <c r="D120" i="4"/>
  <c r="O120" i="4"/>
  <c r="G120" i="4"/>
  <c r="N120" i="4"/>
  <c r="E120" i="4"/>
  <c r="M120" i="4"/>
  <c r="L120" i="4"/>
  <c r="K120" i="4"/>
  <c r="J120" i="4"/>
  <c r="F120" i="4"/>
  <c r="AD106" i="3"/>
  <c r="AC120" i="4" s="1"/>
  <c r="Q106" i="3"/>
  <c r="P120" i="4" s="1"/>
  <c r="AQ106" i="3"/>
  <c r="AP120" i="4" s="1"/>
  <c r="AQ85" i="3" l="1"/>
  <c r="AP99" i="4" s="1"/>
  <c r="AD85" i="3"/>
  <c r="AC99" i="4" s="1"/>
  <c r="AQ81" i="3"/>
  <c r="AD81" i="3"/>
  <c r="Q85" i="3"/>
  <c r="P99" i="4" s="1"/>
  <c r="Q81" i="3"/>
  <c r="AQ97" i="3"/>
  <c r="AP111" i="4" s="1"/>
  <c r="AD97" i="3"/>
  <c r="AC111" i="4" s="1"/>
  <c r="AQ91" i="3"/>
  <c r="AD91" i="3"/>
  <c r="Q91" i="3"/>
  <c r="C81" i="3"/>
  <c r="C72" i="3"/>
  <c r="C73" i="3"/>
  <c r="C74" i="3"/>
  <c r="C75" i="3"/>
  <c r="C76" i="3"/>
  <c r="C78" i="3"/>
  <c r="C79" i="3"/>
  <c r="C80" i="3"/>
  <c r="C83" i="3"/>
  <c r="C84" i="3"/>
  <c r="C85" i="3"/>
  <c r="C99" i="4" s="1"/>
  <c r="C87" i="3"/>
  <c r="C88" i="3"/>
  <c r="C89" i="3"/>
  <c r="C90" i="3"/>
  <c r="B71" i="3"/>
  <c r="B72" i="3"/>
  <c r="B73" i="3"/>
  <c r="B74" i="3"/>
  <c r="B75" i="3"/>
  <c r="B76" i="3"/>
  <c r="B77" i="3"/>
  <c r="B78" i="3"/>
  <c r="B79" i="3"/>
  <c r="B80" i="3"/>
  <c r="B81" i="3"/>
  <c r="B82" i="3"/>
  <c r="B83" i="3"/>
  <c r="B84" i="3"/>
  <c r="B85" i="3"/>
  <c r="B86" i="3"/>
  <c r="B87" i="3"/>
  <c r="B88" i="3"/>
  <c r="B89" i="3"/>
  <c r="B90" i="3"/>
  <c r="B91" i="3"/>
  <c r="C62" i="3"/>
  <c r="C63" i="3"/>
  <c r="C64" i="3"/>
  <c r="C65" i="3"/>
  <c r="C66" i="3"/>
  <c r="C68" i="3"/>
  <c r="C69" i="3"/>
  <c r="B62" i="3"/>
  <c r="B63" i="3"/>
  <c r="B64" i="3"/>
  <c r="B65" i="3"/>
  <c r="B66" i="3"/>
  <c r="B68" i="3"/>
  <c r="B69" i="3"/>
  <c r="C136" i="4"/>
  <c r="C21" i="4" l="1"/>
  <c r="C22" i="4"/>
  <c r="C23" i="4"/>
  <c r="C24" i="4"/>
  <c r="C26" i="4"/>
  <c r="C27" i="4"/>
  <c r="C28" i="4"/>
  <c r="C29" i="4"/>
  <c r="C30" i="4"/>
  <c r="C32" i="4"/>
  <c r="C33" i="4"/>
  <c r="C34" i="4"/>
  <c r="C35" i="4"/>
  <c r="C36" i="4"/>
  <c r="C20" i="4"/>
  <c r="B19" i="4"/>
  <c r="B20" i="4"/>
  <c r="B21" i="4"/>
  <c r="B22" i="4"/>
  <c r="B23" i="4"/>
  <c r="B24" i="4"/>
  <c r="B25" i="4"/>
  <c r="B26" i="4"/>
  <c r="B27" i="4"/>
  <c r="B28" i="4"/>
  <c r="B29" i="4"/>
  <c r="B30" i="4"/>
  <c r="B31" i="4"/>
  <c r="B32" i="4"/>
  <c r="B33" i="4"/>
  <c r="B34" i="4"/>
  <c r="B35" i="4"/>
  <c r="B36" i="4"/>
  <c r="B37" i="4"/>
  <c r="B38" i="4"/>
  <c r="B18" i="4"/>
  <c r="Q94" i="3"/>
  <c r="P108" i="4" s="1"/>
  <c r="Q97" i="3"/>
  <c r="P111" i="4" s="1"/>
  <c r="AQ126" i="3"/>
  <c r="AP140" i="4" s="1"/>
  <c r="AQ125" i="3"/>
  <c r="AP139" i="4" s="1"/>
  <c r="AQ127" i="3"/>
  <c r="AP141" i="4" s="1"/>
  <c r="AQ128" i="3"/>
  <c r="AP142" i="4" s="1"/>
  <c r="AQ129" i="3"/>
  <c r="AP143" i="4" s="1"/>
  <c r="AQ130" i="3"/>
  <c r="AP144" i="4" s="1"/>
  <c r="AQ131" i="3"/>
  <c r="AP145" i="4" s="1"/>
  <c r="AQ132" i="3"/>
  <c r="AP146" i="4" s="1"/>
  <c r="AQ133" i="3"/>
  <c r="AP147" i="4" s="1"/>
  <c r="AQ134" i="3"/>
  <c r="AP148" i="4" s="1"/>
  <c r="AD125" i="3"/>
  <c r="AC139" i="4" s="1"/>
  <c r="AD126" i="3"/>
  <c r="AC140" i="4" s="1"/>
  <c r="AD127" i="3"/>
  <c r="AC141" i="4" s="1"/>
  <c r="AD128" i="3"/>
  <c r="AC142" i="4" s="1"/>
  <c r="AD129" i="3"/>
  <c r="AC143" i="4" s="1"/>
  <c r="AD130" i="3"/>
  <c r="AC144" i="4" s="1"/>
  <c r="AD131" i="3"/>
  <c r="AC145" i="4" s="1"/>
  <c r="AD132" i="3"/>
  <c r="AC146" i="4" s="1"/>
  <c r="AD133" i="3"/>
  <c r="AC147" i="4" s="1"/>
  <c r="AD134" i="3"/>
  <c r="AC148" i="4" s="1"/>
  <c r="Q125" i="3"/>
  <c r="P139" i="4" s="1"/>
  <c r="Q126" i="3"/>
  <c r="P140" i="4" s="1"/>
  <c r="Q127" i="3"/>
  <c r="P141" i="4" s="1"/>
  <c r="Q128" i="3"/>
  <c r="P142" i="4" s="1"/>
  <c r="Q129" i="3"/>
  <c r="P143" i="4" s="1"/>
  <c r="Q130" i="3"/>
  <c r="P144" i="4" s="1"/>
  <c r="Q131" i="3"/>
  <c r="P145" i="4" s="1"/>
  <c r="Q132" i="3"/>
  <c r="P146" i="4" s="1"/>
  <c r="Q133" i="3"/>
  <c r="P147" i="4" s="1"/>
  <c r="Q134" i="3"/>
  <c r="P148" i="4" s="1"/>
  <c r="C148" i="4"/>
  <c r="C139" i="4"/>
  <c r="C140" i="4"/>
  <c r="C141" i="4"/>
  <c r="C142" i="4"/>
  <c r="C143" i="4"/>
  <c r="C144" i="4"/>
  <c r="C145" i="4"/>
  <c r="C146" i="4"/>
  <c r="C147" i="4"/>
  <c r="B135" i="4"/>
  <c r="B136" i="4"/>
  <c r="B137" i="4"/>
  <c r="B138" i="4"/>
  <c r="B139" i="4"/>
  <c r="B140" i="4"/>
  <c r="B141" i="4"/>
  <c r="B142" i="4"/>
  <c r="B143" i="4"/>
  <c r="B144" i="4"/>
  <c r="B145" i="4"/>
  <c r="B146" i="4"/>
  <c r="B147" i="4"/>
  <c r="C76" i="4"/>
  <c r="C77" i="4"/>
  <c r="C78" i="4"/>
  <c r="C79" i="4"/>
  <c r="C80" i="4"/>
  <c r="C82" i="4"/>
  <c r="C83" i="4"/>
  <c r="C86" i="4"/>
  <c r="C87" i="4"/>
  <c r="C88" i="4"/>
  <c r="C89" i="4"/>
  <c r="C92" i="4"/>
  <c r="C93" i="4"/>
  <c r="C94" i="4"/>
  <c r="C97" i="4"/>
  <c r="C98" i="4"/>
  <c r="C101" i="4"/>
  <c r="C102" i="4"/>
  <c r="C103" i="4"/>
  <c r="C104" i="4"/>
  <c r="C107" i="4"/>
  <c r="C108" i="4"/>
  <c r="C109" i="4"/>
  <c r="C111" i="4"/>
  <c r="C122" i="4"/>
  <c r="C123" i="4"/>
  <c r="C124" i="4"/>
  <c r="C125" i="4"/>
  <c r="C126" i="4"/>
  <c r="C127" i="4"/>
  <c r="C128" i="4"/>
  <c r="C130" i="4"/>
  <c r="C131" i="4"/>
  <c r="C132" i="4"/>
  <c r="C133" i="4"/>
  <c r="C135" i="4"/>
  <c r="C137" i="4"/>
  <c r="B73" i="4"/>
  <c r="B74" i="4"/>
  <c r="B75" i="4"/>
  <c r="B76" i="4"/>
  <c r="B77" i="4"/>
  <c r="B78" i="4"/>
  <c r="B79" i="4"/>
  <c r="B80" i="4"/>
  <c r="B82" i="4"/>
  <c r="B83" i="4"/>
  <c r="B84" i="4"/>
  <c r="B85" i="4"/>
  <c r="B86" i="4"/>
  <c r="B87" i="4"/>
  <c r="B88" i="4"/>
  <c r="B89" i="4"/>
  <c r="B91" i="4"/>
  <c r="B92" i="4"/>
  <c r="B93" i="4"/>
  <c r="B94" i="4"/>
  <c r="B96" i="4"/>
  <c r="B97" i="4"/>
  <c r="B98" i="4"/>
  <c r="B100" i="4"/>
  <c r="B101" i="4"/>
  <c r="B102" i="4"/>
  <c r="B103" i="4"/>
  <c r="B104" i="4"/>
  <c r="B106" i="4"/>
  <c r="B107" i="4"/>
  <c r="B108" i="4"/>
  <c r="B109" i="4"/>
  <c r="B110" i="4"/>
  <c r="B111" i="4"/>
  <c r="B112" i="4"/>
  <c r="B113" i="4"/>
  <c r="B120" i="4"/>
  <c r="B121" i="4"/>
  <c r="B122" i="4"/>
  <c r="B123" i="4"/>
  <c r="B124" i="4"/>
  <c r="B125" i="4"/>
  <c r="B126" i="4"/>
  <c r="B127" i="4"/>
  <c r="B128" i="4"/>
  <c r="B129" i="4"/>
  <c r="B130" i="4"/>
  <c r="B131" i="4"/>
  <c r="B132" i="4"/>
  <c r="B133" i="4"/>
  <c r="B134" i="4"/>
  <c r="B150" i="4"/>
  <c r="B151" i="4"/>
  <c r="C70" i="4"/>
  <c r="C57" i="4"/>
  <c r="C58" i="4"/>
  <c r="C59" i="4"/>
  <c r="C60" i="4"/>
  <c r="C62" i="4"/>
  <c r="C63" i="4"/>
  <c r="C64" i="4"/>
  <c r="C65" i="4"/>
  <c r="C66" i="4"/>
  <c r="C68" i="4"/>
  <c r="C69" i="4"/>
  <c r="C71" i="4"/>
  <c r="C72" i="4"/>
  <c r="C56" i="4"/>
  <c r="B55" i="4"/>
  <c r="B56" i="4"/>
  <c r="B57" i="4"/>
  <c r="B58" i="4"/>
  <c r="B59" i="4"/>
  <c r="B60" i="4"/>
  <c r="B61" i="4"/>
  <c r="B62" i="4"/>
  <c r="B63" i="4"/>
  <c r="B64" i="4"/>
  <c r="B65" i="4"/>
  <c r="B66" i="4"/>
  <c r="B67" i="4"/>
  <c r="B68" i="4"/>
  <c r="B69" i="4"/>
  <c r="B70" i="4"/>
  <c r="B71" i="4"/>
  <c r="B72" i="4"/>
  <c r="B54" i="4"/>
  <c r="E42" i="3"/>
  <c r="D56" i="4" s="1"/>
  <c r="C13" i="5"/>
  <c r="D12" i="5" s="1"/>
  <c r="AD135" i="3" l="1"/>
  <c r="AC149" i="4" s="1"/>
  <c r="AQ135" i="3"/>
  <c r="AP149" i="4" s="1"/>
  <c r="Q135" i="3"/>
  <c r="P149" i="4" s="1"/>
  <c r="F12" i="5"/>
  <c r="E12" i="5"/>
  <c r="P41" i="4" l="1"/>
  <c r="D15" i="5" s="1"/>
  <c r="AP54" i="3"/>
  <c r="AO68" i="4" s="1"/>
  <c r="AO54" i="3"/>
  <c r="AN68" i="4" s="1"/>
  <c r="AN54" i="3"/>
  <c r="AM68" i="4" s="1"/>
  <c r="AM54" i="3"/>
  <c r="AL68" i="4" s="1"/>
  <c r="AL54" i="3"/>
  <c r="AK68" i="4" s="1"/>
  <c r="AK54" i="3"/>
  <c r="AJ68" i="4" s="1"/>
  <c r="AJ54" i="3"/>
  <c r="AI68" i="4" s="1"/>
  <c r="AI54" i="3"/>
  <c r="AH68" i="4" s="1"/>
  <c r="AH54" i="3"/>
  <c r="AG68" i="4" s="1"/>
  <c r="AG54" i="3"/>
  <c r="AF68" i="4" s="1"/>
  <c r="AF54" i="3"/>
  <c r="AE68" i="4" s="1"/>
  <c r="AE54" i="3"/>
  <c r="AD68" i="4" s="1"/>
  <c r="AC54" i="3"/>
  <c r="AB68" i="4" s="1"/>
  <c r="AB54" i="3"/>
  <c r="AA68" i="4" s="1"/>
  <c r="AA54" i="3"/>
  <c r="Z68" i="4" s="1"/>
  <c r="Z54" i="3"/>
  <c r="Y68" i="4" s="1"/>
  <c r="Y54" i="3"/>
  <c r="X68" i="4" s="1"/>
  <c r="X54" i="3"/>
  <c r="W68" i="4" s="1"/>
  <c r="W54" i="3"/>
  <c r="V68" i="4" s="1"/>
  <c r="V54" i="3"/>
  <c r="U68" i="4" s="1"/>
  <c r="U54" i="3"/>
  <c r="T68" i="4" s="1"/>
  <c r="T54" i="3"/>
  <c r="S68" i="4" s="1"/>
  <c r="S54" i="3"/>
  <c r="R68" i="4" s="1"/>
  <c r="R54" i="3"/>
  <c r="Q68" i="4" s="1"/>
  <c r="F54" i="3"/>
  <c r="E68" i="4" s="1"/>
  <c r="G54" i="3"/>
  <c r="F68" i="4" s="1"/>
  <c r="H54" i="3"/>
  <c r="G68" i="4" s="1"/>
  <c r="I54" i="3"/>
  <c r="H68" i="4" s="1"/>
  <c r="J54" i="3"/>
  <c r="I68" i="4" s="1"/>
  <c r="K54" i="3"/>
  <c r="J68" i="4" s="1"/>
  <c r="L54" i="3"/>
  <c r="K68" i="4" s="1"/>
  <c r="M54" i="3"/>
  <c r="L68" i="4" s="1"/>
  <c r="N54" i="3"/>
  <c r="M68" i="4" s="1"/>
  <c r="O54" i="3"/>
  <c r="N68" i="4" s="1"/>
  <c r="P54" i="3"/>
  <c r="O68" i="4" s="1"/>
  <c r="E54" i="3"/>
  <c r="D68" i="4" s="1"/>
  <c r="AP48" i="3"/>
  <c r="AO62" i="4" s="1"/>
  <c r="AO48" i="3"/>
  <c r="AN62" i="4" s="1"/>
  <c r="AN48" i="3"/>
  <c r="AM62" i="4" s="1"/>
  <c r="AM48" i="3"/>
  <c r="AL62" i="4" s="1"/>
  <c r="AL48" i="3"/>
  <c r="AK62" i="4" s="1"/>
  <c r="AK48" i="3"/>
  <c r="AJ62" i="4" s="1"/>
  <c r="AJ48" i="3"/>
  <c r="AI62" i="4" s="1"/>
  <c r="AI48" i="3"/>
  <c r="AH62" i="4" s="1"/>
  <c r="AH48" i="3"/>
  <c r="AG62" i="4" s="1"/>
  <c r="AG48" i="3"/>
  <c r="AF62" i="4" s="1"/>
  <c r="AF48" i="3"/>
  <c r="AE62" i="4" s="1"/>
  <c r="AE48" i="3"/>
  <c r="AD62" i="4" s="1"/>
  <c r="AC48" i="3"/>
  <c r="AB62" i="4" s="1"/>
  <c r="AB48" i="3"/>
  <c r="AA62" i="4" s="1"/>
  <c r="AA48" i="3"/>
  <c r="Z62" i="4" s="1"/>
  <c r="Z48" i="3"/>
  <c r="Y62" i="4" s="1"/>
  <c r="Y48" i="3"/>
  <c r="X62" i="4" s="1"/>
  <c r="X48" i="3"/>
  <c r="W62" i="4" s="1"/>
  <c r="W48" i="3"/>
  <c r="V62" i="4" s="1"/>
  <c r="V48" i="3"/>
  <c r="U62" i="4" s="1"/>
  <c r="U48" i="3"/>
  <c r="T62" i="4" s="1"/>
  <c r="T48" i="3"/>
  <c r="S62" i="4" s="1"/>
  <c r="S48" i="3"/>
  <c r="R62" i="4" s="1"/>
  <c r="R48" i="3"/>
  <c r="Q62" i="4" s="1"/>
  <c r="F48" i="3"/>
  <c r="E62" i="4" s="1"/>
  <c r="G48" i="3"/>
  <c r="F62" i="4" s="1"/>
  <c r="H48" i="3"/>
  <c r="G62" i="4" s="1"/>
  <c r="I48" i="3"/>
  <c r="H62" i="4" s="1"/>
  <c r="J48" i="3"/>
  <c r="I62" i="4" s="1"/>
  <c r="K48" i="3"/>
  <c r="J62" i="4" s="1"/>
  <c r="L48" i="3"/>
  <c r="K62" i="4" s="1"/>
  <c r="M48" i="3"/>
  <c r="L62" i="4" s="1"/>
  <c r="N48" i="3"/>
  <c r="M62" i="4" s="1"/>
  <c r="O48" i="3"/>
  <c r="N62" i="4" s="1"/>
  <c r="P48" i="3"/>
  <c r="O62" i="4" s="1"/>
  <c r="E48" i="3"/>
  <c r="D62" i="4" s="1"/>
  <c r="AP42" i="3"/>
  <c r="AO56" i="4" s="1"/>
  <c r="AO42" i="3"/>
  <c r="AN56" i="4" s="1"/>
  <c r="AN42" i="3"/>
  <c r="AM56" i="4" s="1"/>
  <c r="AM42" i="3"/>
  <c r="AL56" i="4" s="1"/>
  <c r="AL42" i="3"/>
  <c r="AK56" i="4" s="1"/>
  <c r="AK42" i="3"/>
  <c r="AJ56" i="4" s="1"/>
  <c r="AJ42" i="3"/>
  <c r="AI56" i="4" s="1"/>
  <c r="AI42" i="3"/>
  <c r="AH56" i="4" s="1"/>
  <c r="AH42" i="3"/>
  <c r="AG56" i="4" s="1"/>
  <c r="AG42" i="3"/>
  <c r="AF56" i="4" s="1"/>
  <c r="AF42" i="3"/>
  <c r="AE56" i="4" s="1"/>
  <c r="AE42" i="3"/>
  <c r="AD56" i="4" s="1"/>
  <c r="AC42" i="3"/>
  <c r="AB56" i="4" s="1"/>
  <c r="AB42" i="3"/>
  <c r="AA56" i="4" s="1"/>
  <c r="AA42" i="3"/>
  <c r="Z56" i="4" s="1"/>
  <c r="Z42" i="3"/>
  <c r="Y56" i="4" s="1"/>
  <c r="Y42" i="3"/>
  <c r="X56" i="4" s="1"/>
  <c r="X42" i="3"/>
  <c r="W56" i="4" s="1"/>
  <c r="W42" i="3"/>
  <c r="V56" i="4" s="1"/>
  <c r="V42" i="3"/>
  <c r="U56" i="4" s="1"/>
  <c r="U42" i="3"/>
  <c r="T56" i="4" s="1"/>
  <c r="T42" i="3"/>
  <c r="S56" i="4" s="1"/>
  <c r="S42" i="3"/>
  <c r="R56" i="4" s="1"/>
  <c r="R42" i="3"/>
  <c r="Q56" i="4" s="1"/>
  <c r="F42" i="3"/>
  <c r="E56" i="4" s="1"/>
  <c r="G42" i="3"/>
  <c r="F56" i="4" s="1"/>
  <c r="H42" i="3"/>
  <c r="G56" i="4" s="1"/>
  <c r="I42" i="3"/>
  <c r="H56" i="4" s="1"/>
  <c r="J42" i="3"/>
  <c r="I56" i="4" s="1"/>
  <c r="K42" i="3"/>
  <c r="J56" i="4" s="1"/>
  <c r="L42" i="3"/>
  <c r="K56" i="4" s="1"/>
  <c r="M42" i="3"/>
  <c r="L56" i="4" s="1"/>
  <c r="N42" i="3"/>
  <c r="M56" i="4" s="1"/>
  <c r="O42" i="3"/>
  <c r="N56" i="4" s="1"/>
  <c r="P42" i="3"/>
  <c r="O56" i="4" s="1"/>
  <c r="AP44" i="4"/>
  <c r="AP45" i="4"/>
  <c r="AC44" i="4"/>
  <c r="AC45" i="4"/>
  <c r="P44" i="4"/>
  <c r="P45" i="4"/>
  <c r="E32" i="4"/>
  <c r="F32" i="4"/>
  <c r="G32" i="4"/>
  <c r="H32" i="4"/>
  <c r="I32" i="4"/>
  <c r="J32" i="4"/>
  <c r="K32" i="4"/>
  <c r="L32" i="4"/>
  <c r="M32" i="4"/>
  <c r="N32" i="4"/>
  <c r="O32" i="4"/>
  <c r="E33" i="4"/>
  <c r="F33" i="4"/>
  <c r="G33" i="4"/>
  <c r="H33" i="4"/>
  <c r="I33" i="4"/>
  <c r="J33" i="4"/>
  <c r="K33" i="4"/>
  <c r="L33" i="4"/>
  <c r="M33" i="4"/>
  <c r="N33" i="4"/>
  <c r="O33" i="4"/>
  <c r="E34" i="4"/>
  <c r="F34" i="4"/>
  <c r="G34" i="4"/>
  <c r="H34" i="4"/>
  <c r="I34" i="4"/>
  <c r="J34" i="4"/>
  <c r="K34" i="4"/>
  <c r="L34" i="4"/>
  <c r="M34" i="4"/>
  <c r="N34" i="4"/>
  <c r="O34" i="4"/>
  <c r="D32" i="4"/>
  <c r="D33" i="4"/>
  <c r="E26" i="4"/>
  <c r="F26" i="4"/>
  <c r="G26" i="4"/>
  <c r="H26" i="4"/>
  <c r="I26" i="4"/>
  <c r="J26" i="4"/>
  <c r="K26" i="4"/>
  <c r="L26" i="4"/>
  <c r="M26" i="4"/>
  <c r="N26" i="4"/>
  <c r="O26" i="4"/>
  <c r="E27" i="4"/>
  <c r="F27" i="4"/>
  <c r="G27" i="4"/>
  <c r="H27" i="4"/>
  <c r="I27" i="4"/>
  <c r="J27" i="4"/>
  <c r="K27" i="4"/>
  <c r="L27" i="4"/>
  <c r="M27" i="4"/>
  <c r="N27" i="4"/>
  <c r="O27" i="4"/>
  <c r="E28" i="4"/>
  <c r="F28" i="4"/>
  <c r="G28" i="4"/>
  <c r="H28" i="4"/>
  <c r="I28" i="4"/>
  <c r="J28" i="4"/>
  <c r="K28" i="4"/>
  <c r="L28" i="4"/>
  <c r="M28" i="4"/>
  <c r="N28" i="4"/>
  <c r="O28" i="4"/>
  <c r="D26" i="4"/>
  <c r="D27" i="4"/>
  <c r="D21" i="4"/>
  <c r="E21" i="4"/>
  <c r="F21" i="4"/>
  <c r="G21" i="4"/>
  <c r="H21" i="4"/>
  <c r="I21" i="4"/>
  <c r="J21" i="4"/>
  <c r="K21" i="4"/>
  <c r="L21" i="4"/>
  <c r="M21" i="4"/>
  <c r="N21" i="4"/>
  <c r="O21" i="4"/>
  <c r="E20" i="4"/>
  <c r="F20" i="4"/>
  <c r="G20" i="4"/>
  <c r="H20" i="4"/>
  <c r="I20" i="4"/>
  <c r="J20" i="4"/>
  <c r="K20" i="4"/>
  <c r="L20" i="4"/>
  <c r="M20" i="4"/>
  <c r="N20" i="4"/>
  <c r="O20" i="4"/>
  <c r="D20" i="4"/>
  <c r="P20" i="4"/>
  <c r="AM20" i="4"/>
  <c r="AN20" i="4"/>
  <c r="AO20" i="4"/>
  <c r="AP20" i="4"/>
  <c r="AM21" i="4"/>
  <c r="AN21" i="4"/>
  <c r="AO21" i="4"/>
  <c r="AM22" i="4"/>
  <c r="AN22" i="4"/>
  <c r="AO22" i="4"/>
  <c r="AM26" i="4"/>
  <c r="AN26" i="4"/>
  <c r="AO26" i="4"/>
  <c r="AP26" i="4"/>
  <c r="AM27" i="4"/>
  <c r="AN27" i="4"/>
  <c r="AO27" i="4"/>
  <c r="AM28" i="4"/>
  <c r="AN28" i="4"/>
  <c r="AO28" i="4"/>
  <c r="AM32" i="4"/>
  <c r="AN32" i="4"/>
  <c r="AO32" i="4"/>
  <c r="AP32" i="4"/>
  <c r="AM33" i="4"/>
  <c r="AN33" i="4"/>
  <c r="AO33" i="4"/>
  <c r="AM34" i="4"/>
  <c r="AN34" i="4"/>
  <c r="AO34" i="4"/>
  <c r="W20" i="4"/>
  <c r="X20" i="4"/>
  <c r="Y20" i="4"/>
  <c r="Z20" i="4"/>
  <c r="AA20" i="4"/>
  <c r="AB20" i="4"/>
  <c r="AC20" i="4"/>
  <c r="AD20" i="4"/>
  <c r="AE20" i="4"/>
  <c r="AF20" i="4"/>
  <c r="AG20" i="4"/>
  <c r="AH20" i="4"/>
  <c r="AI20" i="4"/>
  <c r="AJ20" i="4"/>
  <c r="AK20" i="4"/>
  <c r="AL20" i="4"/>
  <c r="W21" i="4"/>
  <c r="X21" i="4"/>
  <c r="Y21" i="4"/>
  <c r="Z21" i="4"/>
  <c r="AA21" i="4"/>
  <c r="AB21" i="4"/>
  <c r="AD21" i="4"/>
  <c r="AE21" i="4"/>
  <c r="AF21" i="4"/>
  <c r="AG21" i="4"/>
  <c r="AH21" i="4"/>
  <c r="AI21" i="4"/>
  <c r="AJ21" i="4"/>
  <c r="AK21" i="4"/>
  <c r="AL21" i="4"/>
  <c r="W22" i="4"/>
  <c r="X22" i="4"/>
  <c r="Y22" i="4"/>
  <c r="Z22" i="4"/>
  <c r="AA22" i="4"/>
  <c r="AB22" i="4"/>
  <c r="AD22" i="4"/>
  <c r="AE22" i="4"/>
  <c r="AF22" i="4"/>
  <c r="AG22" i="4"/>
  <c r="AH22" i="4"/>
  <c r="AI22" i="4"/>
  <c r="AJ22" i="4"/>
  <c r="AK22" i="4"/>
  <c r="AL22" i="4"/>
  <c r="W26" i="4"/>
  <c r="X26" i="4"/>
  <c r="Y26" i="4"/>
  <c r="Z26" i="4"/>
  <c r="AA26" i="4"/>
  <c r="AB26" i="4"/>
  <c r="AC26" i="4"/>
  <c r="AD26" i="4"/>
  <c r="AE26" i="4"/>
  <c r="AF26" i="4"/>
  <c r="AG26" i="4"/>
  <c r="AH26" i="4"/>
  <c r="AI26" i="4"/>
  <c r="AJ26" i="4"/>
  <c r="AK26" i="4"/>
  <c r="AL26" i="4"/>
  <c r="W27" i="4"/>
  <c r="X27" i="4"/>
  <c r="Y27" i="4"/>
  <c r="Z27" i="4"/>
  <c r="AA27" i="4"/>
  <c r="AB27" i="4"/>
  <c r="AD27" i="4"/>
  <c r="AE27" i="4"/>
  <c r="AF27" i="4"/>
  <c r="AG27" i="4"/>
  <c r="AH27" i="4"/>
  <c r="AI27" i="4"/>
  <c r="AJ27" i="4"/>
  <c r="AK27" i="4"/>
  <c r="AL27" i="4"/>
  <c r="W28" i="4"/>
  <c r="X28" i="4"/>
  <c r="Y28" i="4"/>
  <c r="Z28" i="4"/>
  <c r="AA28" i="4"/>
  <c r="AB28" i="4"/>
  <c r="AD28" i="4"/>
  <c r="AE28" i="4"/>
  <c r="AF28" i="4"/>
  <c r="AG28" i="4"/>
  <c r="AH28" i="4"/>
  <c r="AI28" i="4"/>
  <c r="AJ28" i="4"/>
  <c r="AK28" i="4"/>
  <c r="AL28" i="4"/>
  <c r="W32" i="4"/>
  <c r="X32" i="4"/>
  <c r="Y32" i="4"/>
  <c r="Z32" i="4"/>
  <c r="AA32" i="4"/>
  <c r="AB32" i="4"/>
  <c r="AC32" i="4"/>
  <c r="AD32" i="4"/>
  <c r="AE32" i="4"/>
  <c r="AF32" i="4"/>
  <c r="AG32" i="4"/>
  <c r="AH32" i="4"/>
  <c r="AI32" i="4"/>
  <c r="AJ32" i="4"/>
  <c r="AK32" i="4"/>
  <c r="AL32" i="4"/>
  <c r="W33" i="4"/>
  <c r="X33" i="4"/>
  <c r="Y33" i="4"/>
  <c r="Z33" i="4"/>
  <c r="AA33" i="4"/>
  <c r="AB33" i="4"/>
  <c r="AD33" i="4"/>
  <c r="AE33" i="4"/>
  <c r="AF33" i="4"/>
  <c r="AG33" i="4"/>
  <c r="AH33" i="4"/>
  <c r="AI33" i="4"/>
  <c r="AJ33" i="4"/>
  <c r="AK33" i="4"/>
  <c r="AL33" i="4"/>
  <c r="W34" i="4"/>
  <c r="X34" i="4"/>
  <c r="Y34" i="4"/>
  <c r="Z34" i="4"/>
  <c r="AA34" i="4"/>
  <c r="AB34" i="4"/>
  <c r="AD34" i="4"/>
  <c r="AE34" i="4"/>
  <c r="AF34" i="4"/>
  <c r="AG34" i="4"/>
  <c r="AH34" i="4"/>
  <c r="AI34" i="4"/>
  <c r="AJ34" i="4"/>
  <c r="AK34" i="4"/>
  <c r="AL34" i="4"/>
  <c r="Q20" i="4"/>
  <c r="R20" i="4"/>
  <c r="S20" i="4"/>
  <c r="T20" i="4"/>
  <c r="U20" i="4"/>
  <c r="V20" i="4"/>
  <c r="Q21" i="4"/>
  <c r="R21" i="4"/>
  <c r="S21" i="4"/>
  <c r="T21" i="4"/>
  <c r="U21" i="4"/>
  <c r="V21" i="4"/>
  <c r="E22" i="4"/>
  <c r="F22" i="4"/>
  <c r="G22" i="4"/>
  <c r="H22" i="4"/>
  <c r="I22" i="4"/>
  <c r="J22" i="4"/>
  <c r="K22" i="4"/>
  <c r="L22" i="4"/>
  <c r="M22" i="4"/>
  <c r="N22" i="4"/>
  <c r="O22" i="4"/>
  <c r="Q22" i="4"/>
  <c r="R22" i="4"/>
  <c r="S22" i="4"/>
  <c r="T22" i="4"/>
  <c r="U22" i="4"/>
  <c r="V22" i="4"/>
  <c r="P26" i="4"/>
  <c r="Q26" i="4"/>
  <c r="R26" i="4"/>
  <c r="S26" i="4"/>
  <c r="T26" i="4"/>
  <c r="U26" i="4"/>
  <c r="V26" i="4"/>
  <c r="Q27" i="4"/>
  <c r="R27" i="4"/>
  <c r="S27" i="4"/>
  <c r="T27" i="4"/>
  <c r="U27" i="4"/>
  <c r="V27" i="4"/>
  <c r="Q28" i="4"/>
  <c r="R28" i="4"/>
  <c r="S28" i="4"/>
  <c r="T28" i="4"/>
  <c r="U28" i="4"/>
  <c r="V28" i="4"/>
  <c r="P32" i="4"/>
  <c r="Q32" i="4"/>
  <c r="R32" i="4"/>
  <c r="S32" i="4"/>
  <c r="T32" i="4"/>
  <c r="U32" i="4"/>
  <c r="V32" i="4"/>
  <c r="Q33" i="4"/>
  <c r="R33" i="4"/>
  <c r="S33" i="4"/>
  <c r="T33" i="4"/>
  <c r="U33" i="4"/>
  <c r="V33" i="4"/>
  <c r="Q34" i="4"/>
  <c r="R34" i="4"/>
  <c r="S34" i="4"/>
  <c r="T34" i="4"/>
  <c r="U34" i="4"/>
  <c r="V34" i="4"/>
  <c r="D22" i="4"/>
  <c r="D28" i="4"/>
  <c r="D34" i="4"/>
  <c r="AQ95" i="3"/>
  <c r="AP109" i="4" s="1"/>
  <c r="AQ94" i="3"/>
  <c r="AP108" i="4" s="1"/>
  <c r="AQ93" i="3"/>
  <c r="AP107" i="4" s="1"/>
  <c r="AQ90" i="3"/>
  <c r="AP104" i="4" s="1"/>
  <c r="AQ89" i="3"/>
  <c r="AP103" i="4" s="1"/>
  <c r="AQ88" i="3"/>
  <c r="AP102" i="4" s="1"/>
  <c r="AQ87" i="3"/>
  <c r="AP101" i="4" s="1"/>
  <c r="AQ84" i="3"/>
  <c r="AP98" i="4" s="1"/>
  <c r="AQ83" i="3"/>
  <c r="AP97" i="4" s="1"/>
  <c r="AQ80" i="3"/>
  <c r="AP94" i="4" s="1"/>
  <c r="AQ79" i="3"/>
  <c r="AP93" i="4" s="1"/>
  <c r="AQ78" i="3"/>
  <c r="AP92" i="4" s="1"/>
  <c r="AQ76" i="3"/>
  <c r="AQ75" i="3"/>
  <c r="AP89" i="4" s="1"/>
  <c r="AQ74" i="3"/>
  <c r="AP88" i="4" s="1"/>
  <c r="AQ73" i="3"/>
  <c r="AP87" i="4" s="1"/>
  <c r="AQ72" i="3"/>
  <c r="AP86" i="4" s="1"/>
  <c r="AQ69" i="3"/>
  <c r="AP83" i="4" s="1"/>
  <c r="AQ68" i="3"/>
  <c r="AP82" i="4" s="1"/>
  <c r="AQ66" i="3"/>
  <c r="AP80" i="4" s="1"/>
  <c r="AQ65" i="3"/>
  <c r="AP79" i="4" s="1"/>
  <c r="AQ64" i="3"/>
  <c r="AP78" i="4" s="1"/>
  <c r="AQ63" i="3"/>
  <c r="AP77" i="4" s="1"/>
  <c r="AQ62" i="3"/>
  <c r="AP76" i="4" s="1"/>
  <c r="AD95" i="3"/>
  <c r="AC109" i="4" s="1"/>
  <c r="AD94" i="3"/>
  <c r="AC108" i="4" s="1"/>
  <c r="AD93" i="3"/>
  <c r="AC107" i="4" s="1"/>
  <c r="AD90" i="3"/>
  <c r="AC104" i="4" s="1"/>
  <c r="AD89" i="3"/>
  <c r="AC103" i="4" s="1"/>
  <c r="AD88" i="3"/>
  <c r="AC102" i="4" s="1"/>
  <c r="AD87" i="3"/>
  <c r="AC101" i="4" s="1"/>
  <c r="AD84" i="3"/>
  <c r="AC98" i="4" s="1"/>
  <c r="AD83" i="3"/>
  <c r="AC97" i="4" s="1"/>
  <c r="AD80" i="3"/>
  <c r="AC94" i="4" s="1"/>
  <c r="AD79" i="3"/>
  <c r="AC93" i="4" s="1"/>
  <c r="AD78" i="3"/>
  <c r="AC92" i="4" s="1"/>
  <c r="AD76" i="3"/>
  <c r="AD75" i="3"/>
  <c r="AC89" i="4" s="1"/>
  <c r="AD74" i="3"/>
  <c r="AC88" i="4" s="1"/>
  <c r="AD73" i="3"/>
  <c r="AC87" i="4" s="1"/>
  <c r="AD72" i="3"/>
  <c r="AC86" i="4" s="1"/>
  <c r="AD69" i="3"/>
  <c r="AC83" i="4" s="1"/>
  <c r="AD68" i="3"/>
  <c r="AC82" i="4" s="1"/>
  <c r="AD66" i="3"/>
  <c r="AC80" i="4" s="1"/>
  <c r="AD65" i="3"/>
  <c r="AC79" i="4" s="1"/>
  <c r="AD64" i="3"/>
  <c r="AC78" i="4" s="1"/>
  <c r="AD63" i="3"/>
  <c r="AC77" i="4" s="1"/>
  <c r="AD62" i="3"/>
  <c r="AC76" i="4" s="1"/>
  <c r="Q72" i="3"/>
  <c r="P86" i="4" s="1"/>
  <c r="Q73" i="3"/>
  <c r="P87" i="4" s="1"/>
  <c r="Q74" i="3"/>
  <c r="P88" i="4" s="1"/>
  <c r="Q75" i="3"/>
  <c r="P89" i="4" s="1"/>
  <c r="Q76" i="3"/>
  <c r="Q78" i="3"/>
  <c r="P92" i="4" s="1"/>
  <c r="Q79" i="3"/>
  <c r="P93" i="4" s="1"/>
  <c r="Q80" i="3"/>
  <c r="P94" i="4" s="1"/>
  <c r="Q83" i="3"/>
  <c r="P97" i="4" s="1"/>
  <c r="Q84" i="3"/>
  <c r="P98" i="4" s="1"/>
  <c r="Q87" i="3"/>
  <c r="P101" i="4" s="1"/>
  <c r="Q88" i="3"/>
  <c r="P102" i="4" s="1"/>
  <c r="Q89" i="3"/>
  <c r="P103" i="4" s="1"/>
  <c r="Q90" i="3"/>
  <c r="P104" i="4" s="1"/>
  <c r="Q93" i="3"/>
  <c r="P107" i="4" s="1"/>
  <c r="Q95" i="3"/>
  <c r="P109" i="4" s="1"/>
  <c r="Q63" i="3"/>
  <c r="P77" i="4" s="1"/>
  <c r="Q64" i="3"/>
  <c r="P78" i="4" s="1"/>
  <c r="Q65" i="3"/>
  <c r="P79" i="4" s="1"/>
  <c r="Q66" i="3"/>
  <c r="P80" i="4" s="1"/>
  <c r="Q68" i="3"/>
  <c r="P82" i="4" s="1"/>
  <c r="Q69" i="3"/>
  <c r="P83" i="4" s="1"/>
  <c r="Q62" i="3"/>
  <c r="P76" i="4" s="1"/>
  <c r="J36" i="2"/>
  <c r="D22" i="2"/>
  <c r="AE69" i="4"/>
  <c r="AF69" i="4"/>
  <c r="AG69" i="4"/>
  <c r="AH69" i="4"/>
  <c r="AI69" i="4"/>
  <c r="AJ69" i="4"/>
  <c r="AK69" i="4"/>
  <c r="AL69" i="4"/>
  <c r="AM69" i="4"/>
  <c r="AN69" i="4"/>
  <c r="AO69" i="4"/>
  <c r="AE63" i="4"/>
  <c r="AF63" i="4"/>
  <c r="AG63" i="4"/>
  <c r="AH63" i="4"/>
  <c r="AI63" i="4"/>
  <c r="AJ63" i="4"/>
  <c r="AK63" i="4"/>
  <c r="AL63" i="4"/>
  <c r="AM63" i="4"/>
  <c r="AN63" i="4"/>
  <c r="AO63" i="4"/>
  <c r="AE57" i="4"/>
  <c r="AF57" i="4"/>
  <c r="AG57" i="4"/>
  <c r="AH57" i="4"/>
  <c r="AI57" i="4"/>
  <c r="AJ57" i="4"/>
  <c r="AK57" i="4"/>
  <c r="AL57" i="4"/>
  <c r="AM57" i="4"/>
  <c r="AN57" i="4"/>
  <c r="AO57" i="4"/>
  <c r="AD69" i="4"/>
  <c r="AD63" i="4"/>
  <c r="AD57" i="4"/>
  <c r="R69" i="4"/>
  <c r="S69" i="4"/>
  <c r="T69" i="4"/>
  <c r="U69" i="4"/>
  <c r="V69" i="4"/>
  <c r="W69" i="4"/>
  <c r="X69" i="4"/>
  <c r="Y69" i="4"/>
  <c r="Z69" i="4"/>
  <c r="AA69" i="4"/>
  <c r="AB69" i="4"/>
  <c r="Q69" i="4"/>
  <c r="R63" i="4"/>
  <c r="S63" i="4"/>
  <c r="T63" i="4"/>
  <c r="U63" i="4"/>
  <c r="V63" i="4"/>
  <c r="W63" i="4"/>
  <c r="X63" i="4"/>
  <c r="Y63" i="4"/>
  <c r="Z63" i="4"/>
  <c r="AA63" i="4"/>
  <c r="AB63" i="4"/>
  <c r="Q63" i="4"/>
  <c r="R57" i="4"/>
  <c r="S57" i="4"/>
  <c r="T57" i="4"/>
  <c r="U57" i="4"/>
  <c r="V57" i="4"/>
  <c r="W57" i="4"/>
  <c r="X57" i="4"/>
  <c r="Y57" i="4"/>
  <c r="Z57" i="4"/>
  <c r="AA57" i="4"/>
  <c r="AB57" i="4"/>
  <c r="Q57" i="4"/>
  <c r="E69" i="4"/>
  <c r="F69" i="4"/>
  <c r="G69" i="4"/>
  <c r="H69" i="4"/>
  <c r="I69" i="4"/>
  <c r="J69" i="4"/>
  <c r="K69" i="4"/>
  <c r="L69" i="4"/>
  <c r="M69" i="4"/>
  <c r="N69" i="4"/>
  <c r="O69" i="4"/>
  <c r="E63" i="4"/>
  <c r="F63" i="4"/>
  <c r="G63" i="4"/>
  <c r="H63" i="4"/>
  <c r="I63" i="4"/>
  <c r="J63" i="4"/>
  <c r="K63" i="4"/>
  <c r="L63" i="4"/>
  <c r="M63" i="4"/>
  <c r="N63" i="4"/>
  <c r="O63" i="4"/>
  <c r="E57" i="4"/>
  <c r="F57" i="4"/>
  <c r="G57" i="4"/>
  <c r="H57" i="4"/>
  <c r="I57" i="4"/>
  <c r="J57" i="4"/>
  <c r="K57" i="4"/>
  <c r="L57" i="4"/>
  <c r="M57" i="4"/>
  <c r="N57" i="4"/>
  <c r="O57" i="4"/>
  <c r="D69" i="4"/>
  <c r="D63" i="4"/>
  <c r="D57" i="4"/>
  <c r="Q48" i="3" l="1"/>
  <c r="P62" i="4" s="1"/>
  <c r="Q54" i="3"/>
  <c r="P68" i="4" s="1"/>
  <c r="AQ42" i="3"/>
  <c r="AP56" i="4" s="1"/>
  <c r="AD48" i="3"/>
  <c r="AC62" i="4" s="1"/>
  <c r="Q42" i="3"/>
  <c r="P56" i="4" s="1"/>
  <c r="AQ54" i="3"/>
  <c r="AP68" i="4" s="1"/>
  <c r="AD54" i="3"/>
  <c r="AC68" i="4" s="1"/>
  <c r="AQ48" i="3"/>
  <c r="AP62" i="4" s="1"/>
  <c r="AD42" i="3"/>
  <c r="AC56" i="4" s="1"/>
  <c r="AQ55" i="3"/>
  <c r="AP69" i="4" s="1"/>
  <c r="Q108" i="3"/>
  <c r="P122" i="4" s="1"/>
  <c r="AP136" i="3" l="1"/>
  <c r="AO150" i="4" s="1"/>
  <c r="AO136" i="3"/>
  <c r="AN150" i="4" s="1"/>
  <c r="AN136" i="3"/>
  <c r="AM150" i="4" s="1"/>
  <c r="AM136" i="3"/>
  <c r="AL150" i="4" s="1"/>
  <c r="AL136" i="3"/>
  <c r="AK150" i="4" s="1"/>
  <c r="AK136" i="3"/>
  <c r="AJ150" i="4" s="1"/>
  <c r="AI136" i="3"/>
  <c r="AH150" i="4" s="1"/>
  <c r="AE136" i="3"/>
  <c r="AD150" i="4" s="1"/>
  <c r="AC136" i="3"/>
  <c r="AB150" i="4" s="1"/>
  <c r="AB136" i="3"/>
  <c r="AA150" i="4" s="1"/>
  <c r="AA136" i="3"/>
  <c r="Z150" i="4" s="1"/>
  <c r="Z136" i="3"/>
  <c r="Y150" i="4" s="1"/>
  <c r="Y136" i="3"/>
  <c r="X150" i="4" s="1"/>
  <c r="X136" i="3"/>
  <c r="W150" i="4" s="1"/>
  <c r="W136" i="3"/>
  <c r="V150" i="4" s="1"/>
  <c r="U136" i="3"/>
  <c r="T150" i="4" s="1"/>
  <c r="O18" i="3"/>
  <c r="N23" i="4" s="1"/>
  <c r="R18" i="3"/>
  <c r="S18" i="3"/>
  <c r="T18" i="3"/>
  <c r="U18" i="3"/>
  <c r="V18" i="3"/>
  <c r="W18" i="3"/>
  <c r="X18" i="3"/>
  <c r="Y18" i="3"/>
  <c r="Z18" i="3"/>
  <c r="AA18" i="3"/>
  <c r="AB18" i="3"/>
  <c r="AC18" i="3"/>
  <c r="R24" i="3"/>
  <c r="S24" i="3"/>
  <c r="T24" i="3"/>
  <c r="U24" i="3"/>
  <c r="V24" i="3"/>
  <c r="W24" i="3"/>
  <c r="X24" i="3"/>
  <c r="Y24" i="3"/>
  <c r="Z24" i="3"/>
  <c r="AA24" i="3"/>
  <c r="AB24" i="3"/>
  <c r="AC24" i="3"/>
  <c r="D150" i="4"/>
  <c r="T136" i="3" l="1"/>
  <c r="S150" i="4" s="1"/>
  <c r="R136" i="3"/>
  <c r="Q150" i="4" s="1"/>
  <c r="AF136" i="3"/>
  <c r="AE150" i="4" s="1"/>
  <c r="AH136" i="3"/>
  <c r="AG150" i="4" s="1"/>
  <c r="S136" i="3"/>
  <c r="R150" i="4" s="1"/>
  <c r="AG136" i="3"/>
  <c r="AF150" i="4" s="1"/>
  <c r="AJ136" i="3"/>
  <c r="AI150" i="4" s="1"/>
  <c r="V136" i="3"/>
  <c r="U150" i="4" s="1"/>
  <c r="Q123" i="3"/>
  <c r="P137" i="4" s="1"/>
  <c r="AC25" i="3"/>
  <c r="AB30" i="4" s="1"/>
  <c r="AB29" i="4"/>
  <c r="Y25" i="3"/>
  <c r="X30" i="4" s="1"/>
  <c r="X29" i="4"/>
  <c r="U25" i="3"/>
  <c r="T30" i="4" s="1"/>
  <c r="T29" i="4"/>
  <c r="AC19" i="3"/>
  <c r="AB24" i="4" s="1"/>
  <c r="AB23" i="4"/>
  <c r="Y19" i="3"/>
  <c r="X24" i="4" s="1"/>
  <c r="X23" i="4"/>
  <c r="U19" i="3"/>
  <c r="T24" i="4" s="1"/>
  <c r="T23" i="4"/>
  <c r="AB25" i="3"/>
  <c r="AA30" i="4" s="1"/>
  <c r="AA29" i="4"/>
  <c r="X25" i="3"/>
  <c r="W30" i="4" s="1"/>
  <c r="W29" i="4"/>
  <c r="T25" i="3"/>
  <c r="S30" i="4" s="1"/>
  <c r="S29" i="4"/>
  <c r="AB19" i="3"/>
  <c r="AA24" i="4" s="1"/>
  <c r="AA23" i="4"/>
  <c r="X19" i="3"/>
  <c r="W24" i="4" s="1"/>
  <c r="W23" i="4"/>
  <c r="T19" i="3"/>
  <c r="S24" i="4" s="1"/>
  <c r="S23" i="4"/>
  <c r="AA25" i="3"/>
  <c r="Z30" i="4" s="1"/>
  <c r="Z29" i="4"/>
  <c r="W25" i="3"/>
  <c r="V30" i="4" s="1"/>
  <c r="V29" i="4"/>
  <c r="S25" i="3"/>
  <c r="R30" i="4" s="1"/>
  <c r="R29" i="4"/>
  <c r="AA19" i="3"/>
  <c r="Z24" i="4" s="1"/>
  <c r="Z23" i="4"/>
  <c r="W19" i="3"/>
  <c r="V24" i="4" s="1"/>
  <c r="V23" i="4"/>
  <c r="S19" i="3"/>
  <c r="R24" i="4" s="1"/>
  <c r="R23" i="4"/>
  <c r="Z25" i="3"/>
  <c r="Y30" i="4" s="1"/>
  <c r="Y29" i="4"/>
  <c r="V25" i="3"/>
  <c r="U30" i="4" s="1"/>
  <c r="U29" i="4"/>
  <c r="R25" i="3"/>
  <c r="Q30" i="4" s="1"/>
  <c r="Q29" i="4"/>
  <c r="Z19" i="3"/>
  <c r="Y24" i="4" s="1"/>
  <c r="Y23" i="4"/>
  <c r="V19" i="3"/>
  <c r="U24" i="4" s="1"/>
  <c r="U23" i="4"/>
  <c r="R19" i="3"/>
  <c r="Q24" i="4" s="1"/>
  <c r="Q23" i="4"/>
  <c r="F136" i="3"/>
  <c r="G136" i="3"/>
  <c r="F150" i="4" s="1"/>
  <c r="H136" i="3"/>
  <c r="G150" i="4" s="1"/>
  <c r="J136" i="3"/>
  <c r="I150" i="4" s="1"/>
  <c r="K136" i="3"/>
  <c r="J150" i="4" s="1"/>
  <c r="L136" i="3"/>
  <c r="K150" i="4" s="1"/>
  <c r="M136" i="3"/>
  <c r="L150" i="4" s="1"/>
  <c r="N136" i="3"/>
  <c r="M150" i="4" s="1"/>
  <c r="O136" i="3"/>
  <c r="N150" i="4" s="1"/>
  <c r="P136" i="3"/>
  <c r="O150" i="4" s="1"/>
  <c r="E150" i="4" l="1"/>
  <c r="I136" i="3"/>
  <c r="H150" i="4" s="1"/>
  <c r="E12" i="2"/>
  <c r="Q136" i="3" l="1"/>
  <c r="E20" i="2"/>
  <c r="F20" i="2" s="1"/>
  <c r="E16" i="2"/>
  <c r="F16" i="2" s="1"/>
  <c r="E21" i="2"/>
  <c r="F21" i="2" s="1"/>
  <c r="E17" i="2"/>
  <c r="F17" i="2" s="1"/>
  <c r="E14" i="2"/>
  <c r="E18" i="2"/>
  <c r="F18" i="2" s="1"/>
  <c r="E57" i="3"/>
  <c r="D71" i="4" s="1"/>
  <c r="Q98" i="3"/>
  <c r="P112" i="4" s="1"/>
  <c r="F14" i="2" l="1"/>
  <c r="F22" i="2" s="1"/>
  <c r="E22" i="2"/>
  <c r="K12" i="2"/>
  <c r="AQ16" i="3"/>
  <c r="AP21" i="4" s="1"/>
  <c r="Q122" i="3"/>
  <c r="P136" i="4" s="1"/>
  <c r="Q118" i="3"/>
  <c r="P132" i="4" s="1"/>
  <c r="Q99" i="3"/>
  <c r="P113" i="4" s="1"/>
  <c r="Q105" i="3"/>
  <c r="P119" i="4" s="1"/>
  <c r="Q55" i="3"/>
  <c r="P69" i="4" s="1"/>
  <c r="Q49" i="3"/>
  <c r="P63" i="4" s="1"/>
  <c r="Q16" i="3"/>
  <c r="P21" i="4" s="1"/>
  <c r="Q22" i="3"/>
  <c r="P27" i="4" s="1"/>
  <c r="Q28" i="3"/>
  <c r="P33" i="4" s="1"/>
  <c r="Q43" i="3"/>
  <c r="P57" i="4" s="1"/>
  <c r="E58" i="3"/>
  <c r="D72" i="4" s="1"/>
  <c r="K14" i="2" l="1"/>
  <c r="L14" i="2" s="1"/>
  <c r="K33" i="2"/>
  <c r="L33" i="2" s="1"/>
  <c r="K28" i="2"/>
  <c r="L28" i="2" s="1"/>
  <c r="K23" i="2"/>
  <c r="L23" i="2" s="1"/>
  <c r="K16" i="2"/>
  <c r="L16" i="2" s="1"/>
  <c r="K32" i="2"/>
  <c r="L32" i="2" s="1"/>
  <c r="K27" i="2"/>
  <c r="L27" i="2" s="1"/>
  <c r="K22" i="2"/>
  <c r="L22" i="2" s="1"/>
  <c r="K17" i="2"/>
  <c r="L17" i="2" s="1"/>
  <c r="K35" i="2"/>
  <c r="L35" i="2" s="1"/>
  <c r="K31" i="2"/>
  <c r="L31" i="2" s="1"/>
  <c r="K26" i="2"/>
  <c r="L26" i="2" s="1"/>
  <c r="K21" i="2"/>
  <c r="L21" i="2" s="1"/>
  <c r="K18" i="2"/>
  <c r="L18" i="2" s="1"/>
  <c r="K34" i="2"/>
  <c r="L34" i="2" s="1"/>
  <c r="K30" i="2"/>
  <c r="L30" i="2" s="1"/>
  <c r="K24" i="2"/>
  <c r="L24" i="2" s="1"/>
  <c r="K15" i="2"/>
  <c r="L15" i="2" s="1"/>
  <c r="K19" i="2"/>
  <c r="L19" i="2" s="1"/>
  <c r="AD114" i="3"/>
  <c r="AC128" i="4" s="1"/>
  <c r="AQ114" i="3"/>
  <c r="AP128" i="4" s="1"/>
  <c r="Q119" i="3"/>
  <c r="P133" i="4" s="1"/>
  <c r="AD123" i="3"/>
  <c r="AC137" i="4" s="1"/>
  <c r="AQ123" i="3"/>
  <c r="AP137" i="4" s="1"/>
  <c r="AD119" i="3"/>
  <c r="AC133" i="4" s="1"/>
  <c r="AQ119" i="3"/>
  <c r="AP133" i="4" s="1"/>
  <c r="AD28" i="3" l="1"/>
  <c r="AC33" i="4" s="1"/>
  <c r="Y30" i="3"/>
  <c r="K30" i="3"/>
  <c r="E30" i="3"/>
  <c r="F30" i="3"/>
  <c r="E24" i="3"/>
  <c r="E18" i="3"/>
  <c r="AD117" i="3"/>
  <c r="AC131" i="4" s="1"/>
  <c r="AD112" i="3"/>
  <c r="AC126" i="4" s="1"/>
  <c r="E31" i="3" l="1"/>
  <c r="D36" i="4" s="1"/>
  <c r="D35" i="4"/>
  <c r="K31" i="3"/>
  <c r="J36" i="4" s="1"/>
  <c r="J35" i="4"/>
  <c r="E25" i="3"/>
  <c r="D30" i="4" s="1"/>
  <c r="D29" i="4"/>
  <c r="Y31" i="3"/>
  <c r="X36" i="4" s="1"/>
  <c r="X35" i="4"/>
  <c r="F31" i="3"/>
  <c r="E36" i="4" s="1"/>
  <c r="E35" i="4"/>
  <c r="E19" i="3"/>
  <c r="D23" i="4"/>
  <c r="E33" i="3"/>
  <c r="D38" i="4" l="1"/>
  <c r="D24" i="4"/>
  <c r="E32" i="3"/>
  <c r="D37" i="4" s="1"/>
  <c r="AC154" i="4"/>
  <c r="P155" i="4"/>
  <c r="D39" i="4" l="1"/>
  <c r="I23" i="5"/>
  <c r="C23" i="5"/>
  <c r="B23" i="5"/>
  <c r="AC155" i="4"/>
  <c r="AP154" i="4"/>
  <c r="P154" i="4"/>
  <c r="AC43" i="4"/>
  <c r="AP42" i="4"/>
  <c r="F14" i="5" s="1"/>
  <c r="AC42" i="4"/>
  <c r="P42" i="4"/>
  <c r="AP41" i="4"/>
  <c r="F15" i="5" s="1"/>
  <c r="AC41" i="4"/>
  <c r="E15" i="5" s="1"/>
  <c r="C16" i="4"/>
  <c r="C146" i="3"/>
  <c r="AQ122" i="3"/>
  <c r="AP136" i="4" s="1"/>
  <c r="AD122" i="3"/>
  <c r="AC136" i="4" s="1"/>
  <c r="AQ121" i="3"/>
  <c r="AP135" i="4" s="1"/>
  <c r="AD121" i="3"/>
  <c r="AC135" i="4" s="1"/>
  <c r="Q121" i="3"/>
  <c r="P135" i="4" s="1"/>
  <c r="AQ118" i="3"/>
  <c r="AP132" i="4" s="1"/>
  <c r="AD118" i="3"/>
  <c r="AC132" i="4" s="1"/>
  <c r="AQ117" i="3"/>
  <c r="AP131" i="4" s="1"/>
  <c r="AQ116" i="3"/>
  <c r="AP130" i="4" s="1"/>
  <c r="AD116" i="3"/>
  <c r="AC130" i="4" s="1"/>
  <c r="Q116" i="3"/>
  <c r="P130" i="4" s="1"/>
  <c r="AQ113" i="3"/>
  <c r="AP127" i="4" s="1"/>
  <c r="AD113" i="3"/>
  <c r="AC127" i="4" s="1"/>
  <c r="Q113" i="3"/>
  <c r="P127" i="4" s="1"/>
  <c r="AQ112" i="3"/>
  <c r="AP126" i="4" s="1"/>
  <c r="AQ111" i="3"/>
  <c r="AP125" i="4" s="1"/>
  <c r="AD111" i="3"/>
  <c r="AC125" i="4" s="1"/>
  <c r="Q111" i="3"/>
  <c r="P125" i="4" s="1"/>
  <c r="AQ110" i="3"/>
  <c r="AP124" i="4" s="1"/>
  <c r="AD110" i="3"/>
  <c r="AC124" i="4" s="1"/>
  <c r="Q110" i="3"/>
  <c r="P124" i="4" s="1"/>
  <c r="AQ109" i="3"/>
  <c r="AP123" i="4" s="1"/>
  <c r="AD109" i="3"/>
  <c r="AC123" i="4" s="1"/>
  <c r="Q109" i="3"/>
  <c r="P123" i="4" s="1"/>
  <c r="AQ108" i="3"/>
  <c r="AP122" i="4" s="1"/>
  <c r="AD108" i="3"/>
  <c r="AC122" i="4" s="1"/>
  <c r="AQ105" i="3"/>
  <c r="AP119" i="4" s="1"/>
  <c r="AD105" i="3"/>
  <c r="AC119" i="4" s="1"/>
  <c r="AQ98" i="3"/>
  <c r="AP112" i="4" s="1"/>
  <c r="AD98" i="3"/>
  <c r="AC112" i="4" s="1"/>
  <c r="AQ99" i="3"/>
  <c r="AP113" i="4" s="1"/>
  <c r="AD99" i="3"/>
  <c r="AC113" i="4" s="1"/>
  <c r="AP57" i="3"/>
  <c r="AO71" i="4" s="1"/>
  <c r="AO57" i="3"/>
  <c r="AN71" i="4" s="1"/>
  <c r="AN57" i="3"/>
  <c r="AM71" i="4" s="1"/>
  <c r="AM57" i="3"/>
  <c r="AL71" i="4" s="1"/>
  <c r="AL57" i="3"/>
  <c r="AK71" i="4" s="1"/>
  <c r="AK57" i="3"/>
  <c r="AJ71" i="4" s="1"/>
  <c r="AJ57" i="3"/>
  <c r="AI71" i="4" s="1"/>
  <c r="AI57" i="3"/>
  <c r="AH71" i="4" s="1"/>
  <c r="AH57" i="3"/>
  <c r="AG71" i="4" s="1"/>
  <c r="AG57" i="3"/>
  <c r="AF71" i="4" s="1"/>
  <c r="AF57" i="3"/>
  <c r="AE71" i="4" s="1"/>
  <c r="AE57" i="3"/>
  <c r="AD71" i="4" s="1"/>
  <c r="AC57" i="3"/>
  <c r="AB71" i="4" s="1"/>
  <c r="AB57" i="3"/>
  <c r="AA71" i="4" s="1"/>
  <c r="AA57" i="3"/>
  <c r="Z71" i="4" s="1"/>
  <c r="Z57" i="3"/>
  <c r="Y71" i="4" s="1"/>
  <c r="Y57" i="3"/>
  <c r="X71" i="4" s="1"/>
  <c r="X57" i="3"/>
  <c r="W71" i="4" s="1"/>
  <c r="W57" i="3"/>
  <c r="V71" i="4" s="1"/>
  <c r="V57" i="3"/>
  <c r="U71" i="4" s="1"/>
  <c r="U57" i="3"/>
  <c r="T71" i="4" s="1"/>
  <c r="T57" i="3"/>
  <c r="S71" i="4" s="1"/>
  <c r="S57" i="3"/>
  <c r="R71" i="4" s="1"/>
  <c r="R57" i="3"/>
  <c r="Q71" i="4" s="1"/>
  <c r="P57" i="3"/>
  <c r="O71" i="4" s="1"/>
  <c r="O57" i="3"/>
  <c r="N71" i="4" s="1"/>
  <c r="N57" i="3"/>
  <c r="M71" i="4" s="1"/>
  <c r="M57" i="3"/>
  <c r="L71" i="4" s="1"/>
  <c r="L57" i="3"/>
  <c r="K71" i="4" s="1"/>
  <c r="K57" i="3"/>
  <c r="J71" i="4" s="1"/>
  <c r="J57" i="3"/>
  <c r="I71" i="4" s="1"/>
  <c r="I57" i="3"/>
  <c r="H71" i="4" s="1"/>
  <c r="H57" i="3"/>
  <c r="G71" i="4" s="1"/>
  <c r="G57" i="3"/>
  <c r="F71" i="4" s="1"/>
  <c r="F57" i="3"/>
  <c r="E71" i="4" s="1"/>
  <c r="AD55" i="3"/>
  <c r="AC69" i="4" s="1"/>
  <c r="AP51" i="3"/>
  <c r="AO65" i="4" s="1"/>
  <c r="AO51" i="3"/>
  <c r="AN65" i="4" s="1"/>
  <c r="AN51" i="3"/>
  <c r="AM65" i="4" s="1"/>
  <c r="AM51" i="3"/>
  <c r="AL65" i="4" s="1"/>
  <c r="AL51" i="3"/>
  <c r="AK65" i="4" s="1"/>
  <c r="AK51" i="3"/>
  <c r="AJ65" i="4" s="1"/>
  <c r="AJ51" i="3"/>
  <c r="AI65" i="4" s="1"/>
  <c r="AI51" i="3"/>
  <c r="AH65" i="4" s="1"/>
  <c r="AH51" i="3"/>
  <c r="AG65" i="4" s="1"/>
  <c r="AG51" i="3"/>
  <c r="AF65" i="4" s="1"/>
  <c r="AF51" i="3"/>
  <c r="AE65" i="4" s="1"/>
  <c r="AE51" i="3"/>
  <c r="AD65" i="4" s="1"/>
  <c r="AC51" i="3"/>
  <c r="AB51" i="3"/>
  <c r="AA51" i="3"/>
  <c r="Z51" i="3"/>
  <c r="Y51" i="3"/>
  <c r="X51" i="3"/>
  <c r="W51" i="3"/>
  <c r="V51" i="3"/>
  <c r="U51" i="3"/>
  <c r="T51" i="3"/>
  <c r="S51" i="3"/>
  <c r="R51" i="3"/>
  <c r="P51" i="3"/>
  <c r="O65" i="4" s="1"/>
  <c r="O51" i="3"/>
  <c r="N65" i="4" s="1"/>
  <c r="N51" i="3"/>
  <c r="M65" i="4" s="1"/>
  <c r="M51" i="3"/>
  <c r="L65" i="4" s="1"/>
  <c r="L51" i="3"/>
  <c r="K65" i="4" s="1"/>
  <c r="K51" i="3"/>
  <c r="J65" i="4" s="1"/>
  <c r="J51" i="3"/>
  <c r="I65" i="4" s="1"/>
  <c r="I51" i="3"/>
  <c r="H65" i="4" s="1"/>
  <c r="H51" i="3"/>
  <c r="G65" i="4" s="1"/>
  <c r="G51" i="3"/>
  <c r="F65" i="4" s="1"/>
  <c r="F51" i="3"/>
  <c r="E65" i="4" s="1"/>
  <c r="E51" i="3"/>
  <c r="D65" i="4" s="1"/>
  <c r="AQ49" i="3"/>
  <c r="AP63" i="4" s="1"/>
  <c r="AD49" i="3"/>
  <c r="AC63" i="4" s="1"/>
  <c r="AP45" i="3"/>
  <c r="AO45" i="3"/>
  <c r="AN45" i="3"/>
  <c r="AM45" i="3"/>
  <c r="AL45" i="3"/>
  <c r="AK45" i="3"/>
  <c r="AK137" i="3" s="1"/>
  <c r="AJ45" i="3"/>
  <c r="AI45" i="3"/>
  <c r="AH45" i="3"/>
  <c r="AG45" i="3"/>
  <c r="AF45" i="3"/>
  <c r="AE45" i="3"/>
  <c r="AC45" i="3"/>
  <c r="AB45" i="3"/>
  <c r="AA45" i="3"/>
  <c r="Z45" i="3"/>
  <c r="Y45" i="3"/>
  <c r="X45" i="3"/>
  <c r="W45" i="3"/>
  <c r="V45" i="3"/>
  <c r="U45" i="3"/>
  <c r="T45" i="3"/>
  <c r="S45" i="3"/>
  <c r="R45" i="3"/>
  <c r="P45" i="3"/>
  <c r="O45" i="3"/>
  <c r="N45" i="3"/>
  <c r="M45" i="3"/>
  <c r="L45" i="3"/>
  <c r="K45" i="3"/>
  <c r="J45" i="3"/>
  <c r="I45" i="3"/>
  <c r="H45" i="3"/>
  <c r="G45" i="3"/>
  <c r="F45" i="3"/>
  <c r="E45" i="3"/>
  <c r="AQ43" i="3"/>
  <c r="AP57" i="4" s="1"/>
  <c r="AD43" i="3"/>
  <c r="AC57" i="4" s="1"/>
  <c r="C39" i="3"/>
  <c r="AP30" i="3"/>
  <c r="AO30" i="3"/>
  <c r="AN30" i="3"/>
  <c r="AM30" i="3"/>
  <c r="AL30" i="3"/>
  <c r="AK30" i="3"/>
  <c r="AJ30" i="3"/>
  <c r="AI30" i="3"/>
  <c r="AH30" i="3"/>
  <c r="AG30" i="3"/>
  <c r="AF30" i="3"/>
  <c r="AE30" i="3"/>
  <c r="AC30" i="3"/>
  <c r="AB30" i="3"/>
  <c r="AA30" i="3"/>
  <c r="Z30" i="3"/>
  <c r="X30" i="3"/>
  <c r="W30" i="3"/>
  <c r="V30" i="3"/>
  <c r="U30" i="3"/>
  <c r="T30" i="3"/>
  <c r="S30" i="3"/>
  <c r="R30" i="3"/>
  <c r="P30" i="3"/>
  <c r="O30" i="3"/>
  <c r="N30" i="3"/>
  <c r="M30" i="3"/>
  <c r="L30" i="3"/>
  <c r="J30" i="3"/>
  <c r="I30" i="3"/>
  <c r="H30" i="3"/>
  <c r="G30" i="3"/>
  <c r="AQ28" i="3"/>
  <c r="AP33" i="4" s="1"/>
  <c r="AP24" i="3"/>
  <c r="AO24" i="3"/>
  <c r="AN24" i="3"/>
  <c r="AM24" i="3"/>
  <c r="AL24" i="3"/>
  <c r="AK24" i="3"/>
  <c r="AJ24" i="3"/>
  <c r="AI24" i="3"/>
  <c r="AH24" i="3"/>
  <c r="AG24" i="3"/>
  <c r="AF24" i="3"/>
  <c r="AE24" i="3"/>
  <c r="P24" i="3"/>
  <c r="O24" i="3"/>
  <c r="N24" i="3"/>
  <c r="M24" i="3"/>
  <c r="L24" i="3"/>
  <c r="K24" i="3"/>
  <c r="J24" i="3"/>
  <c r="I24" i="3"/>
  <c r="H24" i="3"/>
  <c r="G24" i="3"/>
  <c r="F24" i="3"/>
  <c r="AQ22" i="3"/>
  <c r="AP27" i="4" s="1"/>
  <c r="AD22" i="3"/>
  <c r="AC27" i="4" s="1"/>
  <c r="AP18" i="3"/>
  <c r="AO18" i="3"/>
  <c r="AN18" i="3"/>
  <c r="AM18" i="3"/>
  <c r="AL18" i="3"/>
  <c r="AK18" i="3"/>
  <c r="AJ18" i="3"/>
  <c r="AI18" i="3"/>
  <c r="AH18" i="3"/>
  <c r="AG18" i="3"/>
  <c r="AF18" i="3"/>
  <c r="AE18" i="3"/>
  <c r="P18" i="3"/>
  <c r="O19" i="3"/>
  <c r="N24" i="4" s="1"/>
  <c r="N18" i="3"/>
  <c r="M18" i="3"/>
  <c r="L18" i="3"/>
  <c r="K18" i="3"/>
  <c r="J18" i="3"/>
  <c r="I18" i="3"/>
  <c r="H18" i="3"/>
  <c r="G18" i="3"/>
  <c r="F18" i="3"/>
  <c r="AD16" i="3"/>
  <c r="AC21" i="4" s="1"/>
  <c r="C12" i="3"/>
  <c r="B12" i="3"/>
  <c r="Q11" i="3" s="1"/>
  <c r="E14" i="5" l="1"/>
  <c r="AF137" i="3"/>
  <c r="AG137" i="3"/>
  <c r="AN137" i="3"/>
  <c r="AO137" i="3"/>
  <c r="O137" i="3"/>
  <c r="N151" i="4" s="1"/>
  <c r="D52" i="4"/>
  <c r="D14" i="5"/>
  <c r="D16" i="5" s="1"/>
  <c r="I59" i="4"/>
  <c r="J137" i="3"/>
  <c r="I151" i="4" s="1"/>
  <c r="AJ137" i="3"/>
  <c r="AI151" i="4" s="1"/>
  <c r="J59" i="4"/>
  <c r="K137" i="3"/>
  <c r="J151" i="4" s="1"/>
  <c r="K59" i="4"/>
  <c r="L137" i="3"/>
  <c r="K151" i="4" s="1"/>
  <c r="D59" i="4"/>
  <c r="E137" i="3"/>
  <c r="L59" i="4"/>
  <c r="M137" i="3"/>
  <c r="L151" i="4" s="1"/>
  <c r="E59" i="4"/>
  <c r="F137" i="3"/>
  <c r="E151" i="4" s="1"/>
  <c r="M59" i="4"/>
  <c r="N137" i="3"/>
  <c r="M151" i="4" s="1"/>
  <c r="F59" i="4"/>
  <c r="G137" i="3"/>
  <c r="F151" i="4" s="1"/>
  <c r="G59" i="4"/>
  <c r="H137" i="3"/>
  <c r="G151" i="4" s="1"/>
  <c r="P137" i="3"/>
  <c r="O151" i="4" s="1"/>
  <c r="H59" i="4"/>
  <c r="I137" i="3"/>
  <c r="H151" i="4" s="1"/>
  <c r="AL137" i="3"/>
  <c r="AK151" i="4" s="1"/>
  <c r="AE137" i="3"/>
  <c r="AD151" i="4" s="1"/>
  <c r="AM137" i="3"/>
  <c r="AL151" i="4" s="1"/>
  <c r="AH137" i="3"/>
  <c r="AG151" i="4" s="1"/>
  <c r="AP137" i="3"/>
  <c r="AO151" i="4" s="1"/>
  <c r="AI137" i="3"/>
  <c r="AH151" i="4" s="1"/>
  <c r="AB65" i="4"/>
  <c r="AC137" i="3"/>
  <c r="AB151" i="4" s="1"/>
  <c r="T65" i="4"/>
  <c r="U137" i="3"/>
  <c r="T151" i="4" s="1"/>
  <c r="U65" i="4"/>
  <c r="V137" i="3"/>
  <c r="U151" i="4" s="1"/>
  <c r="V65" i="4"/>
  <c r="W137" i="3"/>
  <c r="V151" i="4" s="1"/>
  <c r="W65" i="4"/>
  <c r="X137" i="3"/>
  <c r="W151" i="4" s="1"/>
  <c r="X65" i="4"/>
  <c r="Y137" i="3"/>
  <c r="X151" i="4" s="1"/>
  <c r="Q65" i="4"/>
  <c r="R137" i="3"/>
  <c r="Q151" i="4" s="1"/>
  <c r="Y65" i="4"/>
  <c r="Z137" i="3"/>
  <c r="Y151" i="4" s="1"/>
  <c r="R65" i="4"/>
  <c r="S137" i="3"/>
  <c r="R151" i="4" s="1"/>
  <c r="Z65" i="4"/>
  <c r="AA137" i="3"/>
  <c r="Z151" i="4" s="1"/>
  <c r="S65" i="4"/>
  <c r="T137" i="3"/>
  <c r="S151" i="4" s="1"/>
  <c r="AA65" i="4"/>
  <c r="AB137" i="3"/>
  <c r="AA151" i="4" s="1"/>
  <c r="AG59" i="4"/>
  <c r="AK59" i="4"/>
  <c r="AO59" i="4"/>
  <c r="AD59" i="4"/>
  <c r="AH59" i="4"/>
  <c r="AL59" i="4"/>
  <c r="AE151" i="4"/>
  <c r="AE59" i="4"/>
  <c r="AI59" i="4"/>
  <c r="AM151" i="4"/>
  <c r="AM59" i="4"/>
  <c r="AF151" i="4"/>
  <c r="AF59" i="4"/>
  <c r="AJ151" i="4"/>
  <c r="AJ59" i="4"/>
  <c r="AN59" i="4"/>
  <c r="AN151" i="4"/>
  <c r="T59" i="4"/>
  <c r="X59" i="4"/>
  <c r="AB59" i="4"/>
  <c r="Q59" i="4"/>
  <c r="U59" i="4"/>
  <c r="Y59" i="4"/>
  <c r="R59" i="4"/>
  <c r="V59" i="4"/>
  <c r="Z59" i="4"/>
  <c r="S59" i="4"/>
  <c r="W59" i="4"/>
  <c r="AA59" i="4"/>
  <c r="N59" i="4"/>
  <c r="O59" i="4"/>
  <c r="E16" i="5"/>
  <c r="F16" i="5"/>
  <c r="K22" i="5"/>
  <c r="P19" i="3"/>
  <c r="O24" i="4" s="1"/>
  <c r="O23" i="4"/>
  <c r="AP19" i="3"/>
  <c r="AO24" i="4" s="1"/>
  <c r="AO23" i="4"/>
  <c r="O25" i="3"/>
  <c r="N30" i="4" s="1"/>
  <c r="N29" i="4"/>
  <c r="AO25" i="3"/>
  <c r="AN30" i="4" s="1"/>
  <c r="AN29" i="4"/>
  <c r="R31" i="3"/>
  <c r="Q36" i="4" s="1"/>
  <c r="Q35" i="4"/>
  <c r="AF31" i="3"/>
  <c r="AE36" i="4" s="1"/>
  <c r="AE35" i="4"/>
  <c r="G46" i="3"/>
  <c r="F60" i="4" s="1"/>
  <c r="K46" i="3"/>
  <c r="J60" i="4" s="1"/>
  <c r="O46" i="3"/>
  <c r="N60" i="4" s="1"/>
  <c r="T46" i="3"/>
  <c r="S60" i="4" s="1"/>
  <c r="X46" i="3"/>
  <c r="W60" i="4" s="1"/>
  <c r="AB46" i="3"/>
  <c r="AA60" i="4" s="1"/>
  <c r="AG46" i="3"/>
  <c r="AF60" i="4" s="1"/>
  <c r="AK46" i="3"/>
  <c r="AJ60" i="4" s="1"/>
  <c r="AO46" i="3"/>
  <c r="AN60" i="4" s="1"/>
  <c r="I52" i="3"/>
  <c r="H66" i="4" s="1"/>
  <c r="M52" i="3"/>
  <c r="L66" i="4" s="1"/>
  <c r="R52" i="3"/>
  <c r="Q66" i="4" s="1"/>
  <c r="V52" i="3"/>
  <c r="U66" i="4" s="1"/>
  <c r="Z52" i="3"/>
  <c r="Y66" i="4" s="1"/>
  <c r="AE52" i="3"/>
  <c r="AD66" i="4" s="1"/>
  <c r="AI52" i="3"/>
  <c r="AH66" i="4" s="1"/>
  <c r="AM52" i="3"/>
  <c r="AL66" i="4" s="1"/>
  <c r="I58" i="3"/>
  <c r="H72" i="4" s="1"/>
  <c r="M58" i="3"/>
  <c r="L72" i="4" s="1"/>
  <c r="R58" i="3"/>
  <c r="Q72" i="4" s="1"/>
  <c r="V58" i="3"/>
  <c r="U72" i="4" s="1"/>
  <c r="Z58" i="3"/>
  <c r="Y72" i="4" s="1"/>
  <c r="AE58" i="3"/>
  <c r="AD72" i="4" s="1"/>
  <c r="AI58" i="3"/>
  <c r="AH72" i="4" s="1"/>
  <c r="AM58" i="3"/>
  <c r="AL72" i="4" s="1"/>
  <c r="H19" i="3"/>
  <c r="G24" i="4" s="1"/>
  <c r="G23" i="4"/>
  <c r="AH19" i="3"/>
  <c r="AG24" i="4" s="1"/>
  <c r="AG23" i="4"/>
  <c r="G25" i="3"/>
  <c r="F30" i="4" s="1"/>
  <c r="F29" i="4"/>
  <c r="AG25" i="3"/>
  <c r="AF30" i="4" s="1"/>
  <c r="AF29" i="4"/>
  <c r="H31" i="3"/>
  <c r="G36" i="4" s="1"/>
  <c r="G35" i="4"/>
  <c r="V31" i="3"/>
  <c r="U36" i="4" s="1"/>
  <c r="U35" i="4"/>
  <c r="AA31" i="3"/>
  <c r="Z36" i="4" s="1"/>
  <c r="Z35" i="4"/>
  <c r="AN31" i="3"/>
  <c r="AM36" i="4" s="1"/>
  <c r="AM35" i="4"/>
  <c r="I19" i="3"/>
  <c r="H24" i="4" s="1"/>
  <c r="H23" i="4"/>
  <c r="AE19" i="3"/>
  <c r="AD24" i="4" s="1"/>
  <c r="AD23" i="4"/>
  <c r="AI19" i="3"/>
  <c r="AH24" i="4" s="1"/>
  <c r="AH23" i="4"/>
  <c r="AM19" i="3"/>
  <c r="AL24" i="4" s="1"/>
  <c r="AL23" i="4"/>
  <c r="H25" i="3"/>
  <c r="G30" i="4" s="1"/>
  <c r="G29" i="4"/>
  <c r="L25" i="3"/>
  <c r="K30" i="4" s="1"/>
  <c r="K29" i="4"/>
  <c r="P25" i="3"/>
  <c r="O30" i="4" s="1"/>
  <c r="O29" i="4"/>
  <c r="AL25" i="3"/>
  <c r="AK30" i="4" s="1"/>
  <c r="AK29" i="4"/>
  <c r="AP25" i="3"/>
  <c r="AO30" i="4" s="1"/>
  <c r="AO29" i="4"/>
  <c r="I31" i="3"/>
  <c r="H36" i="4" s="1"/>
  <c r="H35" i="4"/>
  <c r="N31" i="3"/>
  <c r="M36" i="4" s="1"/>
  <c r="M35" i="4"/>
  <c r="S31" i="3"/>
  <c r="R36" i="4" s="1"/>
  <c r="R35" i="4"/>
  <c r="W31" i="3"/>
  <c r="V36" i="4" s="1"/>
  <c r="V35" i="4"/>
  <c r="AB31" i="3"/>
  <c r="AA36" i="4" s="1"/>
  <c r="AA35" i="4"/>
  <c r="AG31" i="3"/>
  <c r="AF36" i="4" s="1"/>
  <c r="AF35" i="4"/>
  <c r="AK31" i="3"/>
  <c r="AJ36" i="4" s="1"/>
  <c r="AJ35" i="4"/>
  <c r="AO31" i="3"/>
  <c r="AN36" i="4" s="1"/>
  <c r="AN35" i="4"/>
  <c r="H46" i="3"/>
  <c r="G60" i="4" s="1"/>
  <c r="L19" i="3"/>
  <c r="K24" i="4" s="1"/>
  <c r="K23" i="4"/>
  <c r="AL19" i="3"/>
  <c r="AK24" i="4" s="1"/>
  <c r="AK23" i="4"/>
  <c r="K25" i="3"/>
  <c r="J30" i="4" s="1"/>
  <c r="J29" i="4"/>
  <c r="AK25" i="3"/>
  <c r="AJ30" i="4" s="1"/>
  <c r="AJ29" i="4"/>
  <c r="M31" i="3"/>
  <c r="L36" i="4" s="1"/>
  <c r="L35" i="4"/>
  <c r="AJ31" i="3"/>
  <c r="AI36" i="4" s="1"/>
  <c r="AI35" i="4"/>
  <c r="M19" i="3"/>
  <c r="L24" i="4" s="1"/>
  <c r="L23" i="4"/>
  <c r="AH25" i="3"/>
  <c r="AG30" i="4" s="1"/>
  <c r="AG29" i="4"/>
  <c r="L46" i="3"/>
  <c r="K60" i="4" s="1"/>
  <c r="P46" i="3"/>
  <c r="O60" i="4" s="1"/>
  <c r="U46" i="3"/>
  <c r="T60" i="4" s="1"/>
  <c r="Y46" i="3"/>
  <c r="X60" i="4" s="1"/>
  <c r="AC46" i="3"/>
  <c r="AB60" i="4" s="1"/>
  <c r="AH46" i="3"/>
  <c r="AG60" i="4" s="1"/>
  <c r="AL46" i="3"/>
  <c r="AK60" i="4" s="1"/>
  <c r="AP46" i="3"/>
  <c r="AO60" i="4" s="1"/>
  <c r="F52" i="3"/>
  <c r="E66" i="4" s="1"/>
  <c r="J52" i="3"/>
  <c r="I66" i="4" s="1"/>
  <c r="N52" i="3"/>
  <c r="M66" i="4" s="1"/>
  <c r="S52" i="3"/>
  <c r="R66" i="4" s="1"/>
  <c r="W52" i="3"/>
  <c r="V66" i="4" s="1"/>
  <c r="AA52" i="3"/>
  <c r="Z66" i="4" s="1"/>
  <c r="AF52" i="3"/>
  <c r="AE66" i="4" s="1"/>
  <c r="AJ52" i="3"/>
  <c r="AI66" i="4" s="1"/>
  <c r="AN52" i="3"/>
  <c r="AM66" i="4" s="1"/>
  <c r="F58" i="3"/>
  <c r="E72" i="4" s="1"/>
  <c r="J58" i="3"/>
  <c r="I72" i="4" s="1"/>
  <c r="N58" i="3"/>
  <c r="M72" i="4" s="1"/>
  <c r="S58" i="3"/>
  <c r="R72" i="4" s="1"/>
  <c r="W58" i="3"/>
  <c r="V72" i="4" s="1"/>
  <c r="AA58" i="3"/>
  <c r="Z72" i="4" s="1"/>
  <c r="AF58" i="3"/>
  <c r="AE72" i="4" s="1"/>
  <c r="AJ58" i="3"/>
  <c r="AI72" i="4" s="1"/>
  <c r="AN58" i="3"/>
  <c r="AM72" i="4" s="1"/>
  <c r="F19" i="3"/>
  <c r="E24" i="4" s="1"/>
  <c r="E23" i="4"/>
  <c r="J19" i="3"/>
  <c r="I24" i="4" s="1"/>
  <c r="I23" i="4"/>
  <c r="N19" i="3"/>
  <c r="M24" i="4" s="1"/>
  <c r="M23" i="4"/>
  <c r="AF19" i="3"/>
  <c r="AE24" i="4" s="1"/>
  <c r="AE23" i="4"/>
  <c r="AJ19" i="3"/>
  <c r="AI24" i="4" s="1"/>
  <c r="AI23" i="4"/>
  <c r="AN19" i="3"/>
  <c r="AM24" i="4" s="1"/>
  <c r="AM23" i="4"/>
  <c r="I25" i="3"/>
  <c r="H30" i="4" s="1"/>
  <c r="H29" i="4"/>
  <c r="M25" i="3"/>
  <c r="L30" i="4" s="1"/>
  <c r="L29" i="4"/>
  <c r="AE25" i="3"/>
  <c r="AD30" i="4" s="1"/>
  <c r="AD29" i="4"/>
  <c r="AI25" i="3"/>
  <c r="AH30" i="4" s="1"/>
  <c r="AH29" i="4"/>
  <c r="AM25" i="3"/>
  <c r="AL30" i="4" s="1"/>
  <c r="AL29" i="4"/>
  <c r="J31" i="3"/>
  <c r="I36" i="4" s="1"/>
  <c r="I35" i="4"/>
  <c r="O31" i="3"/>
  <c r="N36" i="4" s="1"/>
  <c r="N35" i="4"/>
  <c r="T31" i="3"/>
  <c r="S36" i="4" s="1"/>
  <c r="S35" i="4"/>
  <c r="X31" i="3"/>
  <c r="W36" i="4" s="1"/>
  <c r="W35" i="4"/>
  <c r="AC31" i="3"/>
  <c r="AB36" i="4" s="1"/>
  <c r="AB35" i="4"/>
  <c r="AH31" i="3"/>
  <c r="AG36" i="4" s="1"/>
  <c r="AG35" i="4"/>
  <c r="AL31" i="3"/>
  <c r="AK36" i="4" s="1"/>
  <c r="AK35" i="4"/>
  <c r="AP31" i="3"/>
  <c r="AO36" i="4" s="1"/>
  <c r="AO35" i="4"/>
  <c r="E60" i="3"/>
  <c r="D74" i="4" s="1"/>
  <c r="I46" i="3"/>
  <c r="H60" i="4" s="1"/>
  <c r="M46" i="3"/>
  <c r="L60" i="4" s="1"/>
  <c r="R46" i="3"/>
  <c r="Q60" i="4" s="1"/>
  <c r="V46" i="3"/>
  <c r="U60" i="4" s="1"/>
  <c r="Z46" i="3"/>
  <c r="Y60" i="4" s="1"/>
  <c r="AE46" i="3"/>
  <c r="AD60" i="4" s="1"/>
  <c r="AI46" i="3"/>
  <c r="AH60" i="4" s="1"/>
  <c r="AM46" i="3"/>
  <c r="AL60" i="4" s="1"/>
  <c r="G52" i="3"/>
  <c r="F66" i="4" s="1"/>
  <c r="K52" i="3"/>
  <c r="J66" i="4" s="1"/>
  <c r="O52" i="3"/>
  <c r="N66" i="4" s="1"/>
  <c r="T52" i="3"/>
  <c r="S66" i="4" s="1"/>
  <c r="X52" i="3"/>
  <c r="W66" i="4" s="1"/>
  <c r="AB52" i="3"/>
  <c r="AA66" i="4" s="1"/>
  <c r="AG52" i="3"/>
  <c r="AF66" i="4" s="1"/>
  <c r="AK52" i="3"/>
  <c r="AJ66" i="4" s="1"/>
  <c r="AO52" i="3"/>
  <c r="AN66" i="4" s="1"/>
  <c r="G58" i="3"/>
  <c r="F72" i="4" s="1"/>
  <c r="K58" i="3"/>
  <c r="J72" i="4" s="1"/>
  <c r="O58" i="3"/>
  <c r="N72" i="4" s="1"/>
  <c r="T58" i="3"/>
  <c r="S72" i="4" s="1"/>
  <c r="X58" i="3"/>
  <c r="W72" i="4" s="1"/>
  <c r="AB58" i="3"/>
  <c r="AA72" i="4" s="1"/>
  <c r="AG58" i="3"/>
  <c r="AF72" i="4" s="1"/>
  <c r="AK58" i="3"/>
  <c r="AJ72" i="4" s="1"/>
  <c r="AO58" i="3"/>
  <c r="AN72" i="4" s="1"/>
  <c r="G19" i="3"/>
  <c r="F24" i="4" s="1"/>
  <c r="F23" i="4"/>
  <c r="K19" i="3"/>
  <c r="J24" i="4" s="1"/>
  <c r="J23" i="4"/>
  <c r="AG19" i="3"/>
  <c r="AF24" i="4" s="1"/>
  <c r="AF23" i="4"/>
  <c r="AK19" i="3"/>
  <c r="AJ24" i="4" s="1"/>
  <c r="AJ23" i="4"/>
  <c r="AO19" i="3"/>
  <c r="AN24" i="4" s="1"/>
  <c r="AN23" i="4"/>
  <c r="F25" i="3"/>
  <c r="E30" i="4" s="1"/>
  <c r="E29" i="4"/>
  <c r="J25" i="3"/>
  <c r="I30" i="4" s="1"/>
  <c r="I29" i="4"/>
  <c r="N25" i="3"/>
  <c r="M30" i="4" s="1"/>
  <c r="M29" i="4"/>
  <c r="AF25" i="3"/>
  <c r="AE30" i="4" s="1"/>
  <c r="AE29" i="4"/>
  <c r="AJ25" i="3"/>
  <c r="AI30" i="4" s="1"/>
  <c r="AI29" i="4"/>
  <c r="AN25" i="3"/>
  <c r="AM30" i="4" s="1"/>
  <c r="AM29" i="4"/>
  <c r="G31" i="3"/>
  <c r="F36" i="4" s="1"/>
  <c r="F35" i="4"/>
  <c r="L31" i="3"/>
  <c r="K36" i="4" s="1"/>
  <c r="K35" i="4"/>
  <c r="P31" i="3"/>
  <c r="O36" i="4" s="1"/>
  <c r="O35" i="4"/>
  <c r="U31" i="3"/>
  <c r="T36" i="4" s="1"/>
  <c r="T35" i="4"/>
  <c r="Z31" i="3"/>
  <c r="Y36" i="4" s="1"/>
  <c r="Y35" i="4"/>
  <c r="AE31" i="3"/>
  <c r="AD36" i="4" s="1"/>
  <c r="AD35" i="4"/>
  <c r="AI31" i="3"/>
  <c r="AH36" i="4" s="1"/>
  <c r="AH35" i="4"/>
  <c r="AM31" i="3"/>
  <c r="AL36" i="4" s="1"/>
  <c r="AL35" i="4"/>
  <c r="F46" i="3"/>
  <c r="E60" i="4" s="1"/>
  <c r="J46" i="3"/>
  <c r="I60" i="4" s="1"/>
  <c r="N46" i="3"/>
  <c r="M60" i="4" s="1"/>
  <c r="S46" i="3"/>
  <c r="R60" i="4" s="1"/>
  <c r="W46" i="3"/>
  <c r="V60" i="4" s="1"/>
  <c r="AA46" i="3"/>
  <c r="Z60" i="4" s="1"/>
  <c r="AF46" i="3"/>
  <c r="AE60" i="4" s="1"/>
  <c r="AJ46" i="3"/>
  <c r="AI60" i="4" s="1"/>
  <c r="AN46" i="3"/>
  <c r="AM60" i="4" s="1"/>
  <c r="H52" i="3"/>
  <c r="G66" i="4" s="1"/>
  <c r="L52" i="3"/>
  <c r="K66" i="4" s="1"/>
  <c r="P52" i="3"/>
  <c r="O66" i="4" s="1"/>
  <c r="U52" i="3"/>
  <c r="T66" i="4" s="1"/>
  <c r="Y52" i="3"/>
  <c r="X66" i="4" s="1"/>
  <c r="AC52" i="3"/>
  <c r="AB66" i="4" s="1"/>
  <c r="AH52" i="3"/>
  <c r="AG66" i="4" s="1"/>
  <c r="AL52" i="3"/>
  <c r="AK66" i="4" s="1"/>
  <c r="AP52" i="3"/>
  <c r="AO66" i="4" s="1"/>
  <c r="H58" i="3"/>
  <c r="G72" i="4" s="1"/>
  <c r="L58" i="3"/>
  <c r="K72" i="4" s="1"/>
  <c r="P58" i="3"/>
  <c r="O72" i="4" s="1"/>
  <c r="U58" i="3"/>
  <c r="T72" i="4" s="1"/>
  <c r="Y58" i="3"/>
  <c r="X72" i="4" s="1"/>
  <c r="AC58" i="3"/>
  <c r="AB72" i="4" s="1"/>
  <c r="AH58" i="3"/>
  <c r="AG72" i="4" s="1"/>
  <c r="AL58" i="3"/>
  <c r="AK72" i="4" s="1"/>
  <c r="AP58" i="3"/>
  <c r="AO72" i="4" s="1"/>
  <c r="AD15" i="4"/>
  <c r="Q15" i="4"/>
  <c r="R145" i="3"/>
  <c r="AE145" i="3"/>
  <c r="D15" i="4"/>
  <c r="E145" i="3"/>
  <c r="AE38" i="3"/>
  <c r="AD38" i="3"/>
  <c r="R38" i="3"/>
  <c r="E38" i="3"/>
  <c r="AQ38" i="3"/>
  <c r="Q38" i="3"/>
  <c r="E52" i="3"/>
  <c r="D66" i="4" s="1"/>
  <c r="AQ11" i="3"/>
  <c r="AE11" i="3"/>
  <c r="AD11" i="3"/>
  <c r="R11" i="3"/>
  <c r="E11" i="3"/>
  <c r="K36" i="2"/>
  <c r="F33" i="3"/>
  <c r="E38" i="4" s="1"/>
  <c r="E46" i="3"/>
  <c r="D60" i="4" s="1"/>
  <c r="AE33" i="3"/>
  <c r="AD38" i="4" s="1"/>
  <c r="I33" i="3"/>
  <c r="H38" i="4" s="1"/>
  <c r="M33" i="3"/>
  <c r="L38" i="4" s="1"/>
  <c r="R33" i="3"/>
  <c r="Q38" i="4" s="1"/>
  <c r="V33" i="3"/>
  <c r="U38" i="4" s="1"/>
  <c r="Z33" i="3"/>
  <c r="Y38" i="4" s="1"/>
  <c r="AI33" i="3"/>
  <c r="AH38" i="4" s="1"/>
  <c r="AM33" i="3"/>
  <c r="AL38" i="4" s="1"/>
  <c r="J33" i="3"/>
  <c r="I38" i="4" s="1"/>
  <c r="N33" i="3"/>
  <c r="M38" i="4" s="1"/>
  <c r="S33" i="3"/>
  <c r="R38" i="4" s="1"/>
  <c r="W33" i="3"/>
  <c r="V38" i="4" s="1"/>
  <c r="AA33" i="3"/>
  <c r="Z38" i="4" s="1"/>
  <c r="AF33" i="3"/>
  <c r="AE38" i="4" s="1"/>
  <c r="AJ33" i="3"/>
  <c r="AI38" i="4" s="1"/>
  <c r="AN33" i="3"/>
  <c r="AM38" i="4" s="1"/>
  <c r="K33" i="3"/>
  <c r="J38" i="4" s="1"/>
  <c r="T33" i="3"/>
  <c r="S38" i="4" s="1"/>
  <c r="AB33" i="3"/>
  <c r="AA38" i="4" s="1"/>
  <c r="AK33" i="3"/>
  <c r="AJ38" i="4" s="1"/>
  <c r="G33" i="3"/>
  <c r="O33" i="3"/>
  <c r="N38" i="4" s="1"/>
  <c r="X33" i="3"/>
  <c r="W38" i="4" s="1"/>
  <c r="AG33" i="3"/>
  <c r="AF38" i="4" s="1"/>
  <c r="AO33" i="3"/>
  <c r="AN38" i="4" s="1"/>
  <c r="H33" i="3"/>
  <c r="G38" i="4" s="1"/>
  <c r="L33" i="3"/>
  <c r="K38" i="4" s="1"/>
  <c r="P33" i="3"/>
  <c r="O38" i="4" s="1"/>
  <c r="U33" i="3"/>
  <c r="T38" i="4" s="1"/>
  <c r="Y33" i="3"/>
  <c r="X38" i="4" s="1"/>
  <c r="AC33" i="3"/>
  <c r="AB38" i="4" s="1"/>
  <c r="AH33" i="3"/>
  <c r="AG38" i="4" s="1"/>
  <c r="AL33" i="3"/>
  <c r="AK38" i="4" s="1"/>
  <c r="AP33" i="3"/>
  <c r="AO38" i="4" s="1"/>
  <c r="Q18" i="3"/>
  <c r="P23" i="4" s="1"/>
  <c r="Q24" i="3"/>
  <c r="P29" i="4" s="1"/>
  <c r="Q30" i="3"/>
  <c r="P35" i="4" s="1"/>
  <c r="Q45" i="3"/>
  <c r="P59" i="4" s="1"/>
  <c r="AD45" i="3"/>
  <c r="AC59" i="4" s="1"/>
  <c r="Q51" i="3"/>
  <c r="P65" i="4" s="1"/>
  <c r="AD51" i="3"/>
  <c r="AC65" i="4" s="1"/>
  <c r="Q57" i="3"/>
  <c r="P71" i="4" s="1"/>
  <c r="AQ18" i="3"/>
  <c r="AP23" i="4" s="1"/>
  <c r="U60" i="3"/>
  <c r="T74" i="4" s="1"/>
  <c r="Y60" i="3"/>
  <c r="X74" i="4" s="1"/>
  <c r="AC60" i="3"/>
  <c r="AB74" i="4" s="1"/>
  <c r="AH60" i="3"/>
  <c r="AG74" i="4" s="1"/>
  <c r="AL60" i="3"/>
  <c r="AK74" i="4" s="1"/>
  <c r="AP60" i="3"/>
  <c r="AO74" i="4" s="1"/>
  <c r="S60" i="3"/>
  <c r="R74" i="4" s="1"/>
  <c r="W60" i="3"/>
  <c r="V74" i="4" s="1"/>
  <c r="AQ57" i="3"/>
  <c r="AP71" i="4" s="1"/>
  <c r="K60" i="3"/>
  <c r="J74" i="4" s="1"/>
  <c r="AD24" i="3"/>
  <c r="AC29" i="4" s="1"/>
  <c r="AQ24" i="3"/>
  <c r="AP29" i="4" s="1"/>
  <c r="AD30" i="3"/>
  <c r="AC35" i="4" s="1"/>
  <c r="AQ30" i="3"/>
  <c r="AP35" i="4" s="1"/>
  <c r="G60" i="3"/>
  <c r="F74" i="4" s="1"/>
  <c r="O60" i="3"/>
  <c r="N74" i="4" s="1"/>
  <c r="AG60" i="3"/>
  <c r="AF74" i="4" s="1"/>
  <c r="AK60" i="3"/>
  <c r="AJ74" i="4" s="1"/>
  <c r="AO60" i="3"/>
  <c r="AN74" i="4" s="1"/>
  <c r="AA60" i="3"/>
  <c r="Z74" i="4" s="1"/>
  <c r="R60" i="3"/>
  <c r="Q74" i="4" s="1"/>
  <c r="V60" i="3"/>
  <c r="U74" i="4" s="1"/>
  <c r="Z60" i="3"/>
  <c r="Y74" i="4" s="1"/>
  <c r="AQ45" i="3"/>
  <c r="AP59" i="4" s="1"/>
  <c r="AI60" i="3"/>
  <c r="AH74" i="4" s="1"/>
  <c r="AM60" i="3"/>
  <c r="AL74" i="4" s="1"/>
  <c r="AD18" i="3"/>
  <c r="AC23" i="4" s="1"/>
  <c r="AQ51" i="3"/>
  <c r="AP65" i="4" s="1"/>
  <c r="AD145" i="3"/>
  <c r="AC15" i="4"/>
  <c r="AP15" i="4"/>
  <c r="E22" i="5"/>
  <c r="F22" i="5"/>
  <c r="L22" i="5"/>
  <c r="D22" i="5"/>
  <c r="J22" i="5"/>
  <c r="P15" i="4"/>
  <c r="I60" i="3"/>
  <c r="H74" i="4" s="1"/>
  <c r="F60" i="3"/>
  <c r="E74" i="4" s="1"/>
  <c r="J60" i="3"/>
  <c r="I74" i="4" s="1"/>
  <c r="N60" i="3"/>
  <c r="M74" i="4" s="1"/>
  <c r="AD57" i="3"/>
  <c r="AC71" i="4" s="1"/>
  <c r="AE60" i="3"/>
  <c r="AD74" i="4" s="1"/>
  <c r="M60" i="3"/>
  <c r="L74" i="4" s="1"/>
  <c r="H60" i="3"/>
  <c r="G74" i="4" s="1"/>
  <c r="L60" i="3"/>
  <c r="K74" i="4" s="1"/>
  <c r="P60" i="3"/>
  <c r="O74" i="4" s="1"/>
  <c r="T60" i="3"/>
  <c r="S74" i="4" s="1"/>
  <c r="X60" i="3"/>
  <c r="W74" i="4" s="1"/>
  <c r="AB60" i="3"/>
  <c r="AA74" i="4" s="1"/>
  <c r="AF60" i="3"/>
  <c r="AE74" i="4" s="1"/>
  <c r="AJ60" i="3"/>
  <c r="AI74" i="4" s="1"/>
  <c r="AN60" i="3"/>
  <c r="AM74" i="4" s="1"/>
  <c r="AQ145" i="3"/>
  <c r="Q145" i="3"/>
  <c r="I59" i="3" l="1"/>
  <c r="H73" i="4" s="1"/>
  <c r="D151" i="4"/>
  <c r="Q137" i="3"/>
  <c r="AM59" i="3"/>
  <c r="AC59" i="3"/>
  <c r="H59" i="3"/>
  <c r="AE59" i="3"/>
  <c r="Z59" i="3"/>
  <c r="AB59" i="3"/>
  <c r="V59" i="3"/>
  <c r="M59" i="3"/>
  <c r="Y59" i="3"/>
  <c r="X73" i="4" s="1"/>
  <c r="X152" i="4" s="1"/>
  <c r="X162" i="4" s="1"/>
  <c r="AP59" i="3"/>
  <c r="AO73" i="4" s="1"/>
  <c r="AO152" i="4" s="1"/>
  <c r="AO162" i="4" s="1"/>
  <c r="P59" i="3"/>
  <c r="AH59" i="3"/>
  <c r="L59" i="3"/>
  <c r="E147" i="3"/>
  <c r="E149" i="3" s="1"/>
  <c r="N59" i="3"/>
  <c r="AL59" i="3"/>
  <c r="F38" i="4"/>
  <c r="G147" i="3"/>
  <c r="G148" i="3" s="1"/>
  <c r="Q52" i="3"/>
  <c r="P66" i="4" s="1"/>
  <c r="AF59" i="3"/>
  <c r="AK59" i="3"/>
  <c r="AD52" i="3"/>
  <c r="AC66" i="4" s="1"/>
  <c r="AQ46" i="3"/>
  <c r="AP60" i="4" s="1"/>
  <c r="Q31" i="3"/>
  <c r="P36" i="4" s="1"/>
  <c r="AQ52" i="3"/>
  <c r="AP66" i="4" s="1"/>
  <c r="AN59" i="3"/>
  <c r="W59" i="3"/>
  <c r="F59" i="3"/>
  <c r="U59" i="3"/>
  <c r="X59" i="3"/>
  <c r="AJ59" i="3"/>
  <c r="S59" i="3"/>
  <c r="AI59" i="3"/>
  <c r="AO59" i="3"/>
  <c r="O59" i="3"/>
  <c r="Q58" i="3"/>
  <c r="P72" i="4" s="1"/>
  <c r="AD31" i="3"/>
  <c r="AC36" i="4" s="1"/>
  <c r="AQ31" i="3"/>
  <c r="AP36" i="4" s="1"/>
  <c r="AA59" i="3"/>
  <c r="J59" i="3"/>
  <c r="AG59" i="3"/>
  <c r="T59" i="3"/>
  <c r="K59" i="3"/>
  <c r="G59" i="3"/>
  <c r="H152" i="4"/>
  <c r="H162" i="4" s="1"/>
  <c r="E59" i="3"/>
  <c r="D73" i="4" s="1"/>
  <c r="L36" i="2"/>
  <c r="Q25" i="3"/>
  <c r="AD58" i="3"/>
  <c r="AC72" i="4" s="1"/>
  <c r="AQ58" i="3"/>
  <c r="AP72" i="4" s="1"/>
  <c r="N32" i="3"/>
  <c r="M37" i="4" s="1"/>
  <c r="M39" i="4" s="1"/>
  <c r="M52" i="4" s="1"/>
  <c r="I32" i="3"/>
  <c r="H37" i="4" s="1"/>
  <c r="H39" i="4" s="1"/>
  <c r="H52" i="4" s="1"/>
  <c r="P32" i="3"/>
  <c r="O37" i="4" s="1"/>
  <c r="O39" i="4" s="1"/>
  <c r="O52" i="4" s="1"/>
  <c r="H32" i="3"/>
  <c r="G37" i="4" s="1"/>
  <c r="G39" i="4" s="1"/>
  <c r="G52" i="4" s="1"/>
  <c r="K32" i="3"/>
  <c r="J37" i="4" s="1"/>
  <c r="J39" i="4" s="1"/>
  <c r="J52" i="4" s="1"/>
  <c r="R59" i="3"/>
  <c r="J32" i="3"/>
  <c r="I37" i="4" s="1"/>
  <c r="I39" i="4" s="1"/>
  <c r="I52" i="4" s="1"/>
  <c r="M32" i="3"/>
  <c r="L37" i="4" s="1"/>
  <c r="L39" i="4" s="1"/>
  <c r="L52" i="4" s="1"/>
  <c r="L32" i="3"/>
  <c r="K37" i="4" s="1"/>
  <c r="K39" i="4" s="1"/>
  <c r="K52" i="4" s="1"/>
  <c r="O32" i="3"/>
  <c r="N37" i="4" s="1"/>
  <c r="N39" i="4" s="1"/>
  <c r="N52" i="4" s="1"/>
  <c r="AD19" i="3"/>
  <c r="AC24" i="4" s="1"/>
  <c r="G32" i="3"/>
  <c r="F37" i="4" s="1"/>
  <c r="AQ19" i="3"/>
  <c r="AP24" i="4" s="1"/>
  <c r="Q19" i="3"/>
  <c r="P24" i="4" s="1"/>
  <c r="F32" i="3"/>
  <c r="E37" i="4" s="1"/>
  <c r="E39" i="4" s="1"/>
  <c r="AQ136" i="3"/>
  <c r="AP150" i="4" s="1"/>
  <c r="Q46" i="3"/>
  <c r="P60" i="4" s="1"/>
  <c r="AD46" i="3"/>
  <c r="AC60" i="4" s="1"/>
  <c r="Q60" i="3"/>
  <c r="P74" i="4" s="1"/>
  <c r="Q33" i="3"/>
  <c r="AQ60" i="3"/>
  <c r="AP74" i="4" s="1"/>
  <c r="AK147" i="3"/>
  <c r="AK148" i="3" s="1"/>
  <c r="AD33" i="3"/>
  <c r="AQ33" i="3"/>
  <c r="AO147" i="3"/>
  <c r="AO148" i="3" s="1"/>
  <c r="K147" i="3"/>
  <c r="K148" i="3" s="1"/>
  <c r="Z147" i="3"/>
  <c r="Z148" i="3" s="1"/>
  <c r="H147" i="3"/>
  <c r="H148" i="3" s="1"/>
  <c r="AI147" i="3"/>
  <c r="AI148" i="3" s="1"/>
  <c r="AP147" i="3"/>
  <c r="AP148" i="3" s="1"/>
  <c r="Y147" i="3"/>
  <c r="Y148" i="3" s="1"/>
  <c r="AJ147" i="3"/>
  <c r="AJ148" i="3" s="1"/>
  <c r="N147" i="3"/>
  <c r="N148" i="3" s="1"/>
  <c r="W147" i="3"/>
  <c r="W148" i="3" s="1"/>
  <c r="X147" i="3"/>
  <c r="X148" i="3" s="1"/>
  <c r="AF147" i="3"/>
  <c r="AF148" i="3" s="1"/>
  <c r="P147" i="3"/>
  <c r="P148" i="3" s="1"/>
  <c r="M147" i="3"/>
  <c r="M148" i="3" s="1"/>
  <c r="J147" i="3"/>
  <c r="J148" i="3" s="1"/>
  <c r="AH147" i="3"/>
  <c r="AH148" i="3" s="1"/>
  <c r="S147" i="3"/>
  <c r="S148" i="3" s="1"/>
  <c r="AN147" i="3"/>
  <c r="AN148" i="3" s="1"/>
  <c r="O147" i="3"/>
  <c r="O148" i="3" s="1"/>
  <c r="AB147" i="3"/>
  <c r="AB148" i="3" s="1"/>
  <c r="L147" i="3"/>
  <c r="L148" i="3" s="1"/>
  <c r="F147" i="3"/>
  <c r="F148" i="3" s="1"/>
  <c r="I147" i="3"/>
  <c r="I148" i="3" s="1"/>
  <c r="T147" i="3"/>
  <c r="T148" i="3" s="1"/>
  <c r="R147" i="3"/>
  <c r="R148" i="3" s="1"/>
  <c r="AD60" i="3"/>
  <c r="AC74" i="4" s="1"/>
  <c r="E52" i="4" l="1"/>
  <c r="J73" i="4"/>
  <c r="J152" i="4" s="1"/>
  <c r="J162" i="4" s="1"/>
  <c r="G73" i="4"/>
  <c r="G152" i="4" s="1"/>
  <c r="G162" i="4" s="1"/>
  <c r="F73" i="4"/>
  <c r="F152" i="4" s="1"/>
  <c r="F162" i="4" s="1"/>
  <c r="E73" i="4"/>
  <c r="E152" i="4" s="1"/>
  <c r="E162" i="4" s="1"/>
  <c r="K73" i="4"/>
  <c r="K152" i="4" s="1"/>
  <c r="K162" i="4" s="1"/>
  <c r="L73" i="4"/>
  <c r="M163" i="4" s="1"/>
  <c r="Q147" i="3"/>
  <c r="I73" i="4"/>
  <c r="I152" i="4" s="1"/>
  <c r="I162" i="4" s="1"/>
  <c r="M73" i="4"/>
  <c r="M152" i="4" s="1"/>
  <c r="M162" i="4" s="1"/>
  <c r="AE73" i="4"/>
  <c r="AE152" i="4" s="1"/>
  <c r="AE162" i="4" s="1"/>
  <c r="AK73" i="4"/>
  <c r="AK152" i="4" s="1"/>
  <c r="AK162" i="4" s="1"/>
  <c r="AG73" i="4"/>
  <c r="AG152" i="4" s="1"/>
  <c r="AG162" i="4" s="1"/>
  <c r="AD73" i="4"/>
  <c r="AD152" i="4" s="1"/>
  <c r="AI73" i="4"/>
  <c r="AI152" i="4" s="1"/>
  <c r="AI162" i="4" s="1"/>
  <c r="AN73" i="4"/>
  <c r="AN152" i="4" s="1"/>
  <c r="AN162" i="4" s="1"/>
  <c r="AM73" i="4"/>
  <c r="AM152" i="4" s="1"/>
  <c r="AM162" i="4" s="1"/>
  <c r="AF73" i="4"/>
  <c r="AF152" i="4" s="1"/>
  <c r="AF162" i="4" s="1"/>
  <c r="AH73" i="4"/>
  <c r="AH152" i="4" s="1"/>
  <c r="AH162" i="4" s="1"/>
  <c r="AJ73" i="4"/>
  <c r="AJ152" i="4" s="1"/>
  <c r="AJ162" i="4" s="1"/>
  <c r="AL73" i="4"/>
  <c r="AL152" i="4" s="1"/>
  <c r="AL162" i="4" s="1"/>
  <c r="Z73" i="4"/>
  <c r="Z152" i="4" s="1"/>
  <c r="Z162" i="4" s="1"/>
  <c r="V73" i="4"/>
  <c r="V152" i="4" s="1"/>
  <c r="V162" i="4" s="1"/>
  <c r="U73" i="4"/>
  <c r="U152" i="4" s="1"/>
  <c r="U162" i="4" s="1"/>
  <c r="R73" i="4"/>
  <c r="R152" i="4" s="1"/>
  <c r="R162" i="4" s="1"/>
  <c r="Q73" i="4"/>
  <c r="Q152" i="4" s="1"/>
  <c r="S73" i="4"/>
  <c r="W73" i="4"/>
  <c r="W152" i="4" s="1"/>
  <c r="W162" i="4" s="1"/>
  <c r="AA73" i="4"/>
  <c r="AA152" i="4" s="1"/>
  <c r="AA162" i="4" s="1"/>
  <c r="AB73" i="4"/>
  <c r="AB152" i="4" s="1"/>
  <c r="AB162" i="4" s="1"/>
  <c r="T73" i="4"/>
  <c r="T152" i="4" s="1"/>
  <c r="T162" i="4" s="1"/>
  <c r="Y73" i="4"/>
  <c r="Y152" i="4" s="1"/>
  <c r="Y162" i="4" s="1"/>
  <c r="O73" i="4"/>
  <c r="Q163" i="4" s="1"/>
  <c r="N73" i="4"/>
  <c r="N152" i="4" s="1"/>
  <c r="N162" i="4" s="1"/>
  <c r="D152" i="4"/>
  <c r="E163" i="4"/>
  <c r="F39" i="4"/>
  <c r="F52" i="4" s="1"/>
  <c r="AQ59" i="3"/>
  <c r="AP73" i="4" s="1"/>
  <c r="I163" i="4"/>
  <c r="F24" i="5"/>
  <c r="AP38" i="4"/>
  <c r="E24" i="5"/>
  <c r="AC38" i="4"/>
  <c r="R32" i="3"/>
  <c r="Q37" i="4" s="1"/>
  <c r="Q39" i="4" s="1"/>
  <c r="P30" i="4"/>
  <c r="N163" i="4"/>
  <c r="D24" i="5"/>
  <c r="P38" i="4"/>
  <c r="E148" i="3"/>
  <c r="Q59" i="3"/>
  <c r="P73" i="4" s="1"/>
  <c r="U147" i="3"/>
  <c r="AD59" i="3"/>
  <c r="AC73" i="4" s="1"/>
  <c r="V147" i="3"/>
  <c r="AC147" i="3"/>
  <c r="AC148" i="3" s="1"/>
  <c r="AL147" i="3"/>
  <c r="AL148" i="3" s="1"/>
  <c r="AB149" i="3"/>
  <c r="R149" i="3"/>
  <c r="T149" i="3"/>
  <c r="I149" i="3"/>
  <c r="J149" i="3"/>
  <c r="N149" i="3"/>
  <c r="AP149" i="3"/>
  <c r="AO149" i="3"/>
  <c r="F149" i="3"/>
  <c r="O149" i="3"/>
  <c r="M149" i="3"/>
  <c r="G149" i="3"/>
  <c r="AI149" i="3"/>
  <c r="AK149" i="3"/>
  <c r="L149" i="3"/>
  <c r="AN149" i="3"/>
  <c r="AH149" i="3"/>
  <c r="P149" i="3"/>
  <c r="X149" i="3"/>
  <c r="AJ149" i="3"/>
  <c r="Z149" i="3"/>
  <c r="Q32" i="3"/>
  <c r="P37" i="4" s="1"/>
  <c r="S149" i="3"/>
  <c r="AF149" i="3"/>
  <c r="W149" i="3"/>
  <c r="Y149" i="3"/>
  <c r="H149" i="3"/>
  <c r="K149" i="3"/>
  <c r="AD136" i="3"/>
  <c r="AC150" i="4" s="1"/>
  <c r="AG147" i="3"/>
  <c r="AG148" i="3" s="1"/>
  <c r="AM147" i="3"/>
  <c r="AM148" i="3" s="1"/>
  <c r="AD137" i="3"/>
  <c r="AC151" i="4" s="1"/>
  <c r="AQ137" i="3"/>
  <c r="AP151" i="4" s="1"/>
  <c r="AA147" i="3"/>
  <c r="AA148" i="3" s="1"/>
  <c r="AE147" i="3"/>
  <c r="AE148" i="3" s="1"/>
  <c r="Q162" i="4" l="1"/>
  <c r="AC152" i="4"/>
  <c r="Q52" i="4"/>
  <c r="S152" i="4"/>
  <c r="S162" i="4" s="1"/>
  <c r="AC162" i="4" s="1"/>
  <c r="K25" i="5" s="1"/>
  <c r="P39" i="4"/>
  <c r="F163" i="4"/>
  <c r="K163" i="4"/>
  <c r="AD162" i="4"/>
  <c r="AP162" i="4" s="1"/>
  <c r="AP152" i="4"/>
  <c r="D162" i="4"/>
  <c r="D164" i="4" s="1"/>
  <c r="E164" i="4" s="1"/>
  <c r="H163" i="4"/>
  <c r="O163" i="4"/>
  <c r="G163" i="4"/>
  <c r="L152" i="4"/>
  <c r="L162" i="4" s="1"/>
  <c r="J163" i="4"/>
  <c r="L163" i="4"/>
  <c r="P40" i="4"/>
  <c r="P52" i="4"/>
  <c r="O152" i="4"/>
  <c r="O162" i="4" s="1"/>
  <c r="R163" i="4"/>
  <c r="E25" i="5"/>
  <c r="F25" i="5"/>
  <c r="U148" i="3"/>
  <c r="U149" i="3" s="1"/>
  <c r="V148" i="3"/>
  <c r="V149" i="3" s="1"/>
  <c r="S32" i="3"/>
  <c r="R37" i="4" s="1"/>
  <c r="AL149" i="3"/>
  <c r="AC149" i="3"/>
  <c r="AE149" i="3"/>
  <c r="AA149" i="3"/>
  <c r="AM149" i="3"/>
  <c r="AG149" i="3"/>
  <c r="AD147" i="3"/>
  <c r="E26" i="5" s="1"/>
  <c r="AQ147" i="3"/>
  <c r="F26" i="5" s="1"/>
  <c r="P152" i="4" l="1"/>
  <c r="F164" i="4"/>
  <c r="G164" i="4" s="1"/>
  <c r="H164" i="4" s="1"/>
  <c r="I164" i="4" s="1"/>
  <c r="J164" i="4" s="1"/>
  <c r="K164" i="4" s="1"/>
  <c r="L164" i="4" s="1"/>
  <c r="M164" i="4" s="1"/>
  <c r="N164" i="4" s="1"/>
  <c r="P163" i="4"/>
  <c r="P153" i="4"/>
  <c r="R39" i="4"/>
  <c r="S163" i="4"/>
  <c r="AD148" i="3"/>
  <c r="AD149" i="3" s="1"/>
  <c r="E28" i="5" s="1"/>
  <c r="T32" i="3"/>
  <c r="S37" i="4" s="1"/>
  <c r="AQ148" i="3"/>
  <c r="AQ149" i="3" s="1"/>
  <c r="F28" i="5" s="1"/>
  <c r="L25" i="5"/>
  <c r="R52" i="4" l="1"/>
  <c r="O164" i="4"/>
  <c r="P164" i="4" s="1"/>
  <c r="Q164" i="4" s="1"/>
  <c r="S39" i="4"/>
  <c r="S52" i="4" s="1"/>
  <c r="T163" i="4"/>
  <c r="E27" i="5"/>
  <c r="U32" i="3"/>
  <c r="T37" i="4" s="1"/>
  <c r="F27" i="5"/>
  <c r="R164" i="4" l="1"/>
  <c r="S164" i="4" s="1"/>
  <c r="T39" i="4"/>
  <c r="T52" i="4" s="1"/>
  <c r="U163" i="4"/>
  <c r="V32" i="3"/>
  <c r="U37" i="4" s="1"/>
  <c r="J24" i="5"/>
  <c r="P151" i="4"/>
  <c r="Q114" i="3"/>
  <c r="P128" i="4" s="1"/>
  <c r="P150" i="4"/>
  <c r="T164" i="4" l="1"/>
  <c r="U39" i="4"/>
  <c r="U52" i="4" s="1"/>
  <c r="V163" i="4"/>
  <c r="W32" i="3"/>
  <c r="V37" i="4" s="1"/>
  <c r="D26" i="5"/>
  <c r="D25" i="5"/>
  <c r="U164" i="4" l="1"/>
  <c r="V39" i="4"/>
  <c r="W163" i="4"/>
  <c r="X32" i="3"/>
  <c r="W37" i="4" s="1"/>
  <c r="Q148" i="3"/>
  <c r="V52" i="4" l="1"/>
  <c r="V164" i="4" s="1"/>
  <c r="W39" i="4"/>
  <c r="W52" i="4" s="1"/>
  <c r="X163" i="4"/>
  <c r="Y32" i="3"/>
  <c r="X37" i="4" s="1"/>
  <c r="D27" i="5"/>
  <c r="Q149" i="3"/>
  <c r="D28" i="5" s="1"/>
  <c r="P162" i="4"/>
  <c r="J25" i="5" s="1"/>
  <c r="W164" i="4" l="1"/>
  <c r="X39" i="4"/>
  <c r="X52" i="4" s="1"/>
  <c r="Y163" i="4"/>
  <c r="Z32" i="3"/>
  <c r="Y37" i="4" s="1"/>
  <c r="X164" i="4" l="1"/>
  <c r="Y39" i="4"/>
  <c r="Y52" i="4" s="1"/>
  <c r="Z163" i="4"/>
  <c r="AA32" i="3"/>
  <c r="Z37" i="4" s="1"/>
  <c r="Y164" i="4" l="1"/>
  <c r="Z39" i="4"/>
  <c r="Z52" i="4" s="1"/>
  <c r="AA163" i="4"/>
  <c r="AB32" i="3"/>
  <c r="AA37" i="4" s="1"/>
  <c r="Z164" i="4" l="1"/>
  <c r="AA39" i="4"/>
  <c r="AA52" i="4" s="1"/>
  <c r="AB163" i="4"/>
  <c r="AC32" i="3"/>
  <c r="AB37" i="4" s="1"/>
  <c r="AD25" i="3"/>
  <c r="AC30" i="4" s="1"/>
  <c r="AA164" i="4" l="1"/>
  <c r="AB39" i="4"/>
  <c r="AD163" i="4"/>
  <c r="AE32" i="3"/>
  <c r="AD37" i="4" s="1"/>
  <c r="AD32" i="3"/>
  <c r="AC37" i="4" s="1"/>
  <c r="AB52" i="4" l="1"/>
  <c r="AB164" i="4" s="1"/>
  <c r="AC39" i="4"/>
  <c r="AD39" i="4"/>
  <c r="AE163" i="4"/>
  <c r="AC163" i="4"/>
  <c r="AF32" i="3"/>
  <c r="AE37" i="4" s="1"/>
  <c r="AD52" i="4" l="1"/>
  <c r="AC164" i="4"/>
  <c r="AE39" i="4"/>
  <c r="AE52" i="4" s="1"/>
  <c r="AF163" i="4"/>
  <c r="AG32" i="3"/>
  <c r="AF37" i="4" s="1"/>
  <c r="AC52" i="4"/>
  <c r="K24" i="5" s="1"/>
  <c r="AD164" i="4" l="1"/>
  <c r="AE164" i="4" s="1"/>
  <c r="K26" i="5"/>
  <c r="AF39" i="4"/>
  <c r="AF52" i="4" s="1"/>
  <c r="AG163" i="4"/>
  <c r="AH32" i="3"/>
  <c r="AG37" i="4" s="1"/>
  <c r="AF164" i="4" l="1"/>
  <c r="AG39" i="4"/>
  <c r="AG52" i="4" s="1"/>
  <c r="AH163" i="4"/>
  <c r="AI32" i="3"/>
  <c r="AH37" i="4" s="1"/>
  <c r="AG164" i="4" l="1"/>
  <c r="AH39" i="4"/>
  <c r="AH52" i="4" s="1"/>
  <c r="AI163" i="4"/>
  <c r="AJ32" i="3"/>
  <c r="AI37" i="4" s="1"/>
  <c r="AH164" i="4" l="1"/>
  <c r="AI39" i="4"/>
  <c r="AI52" i="4" s="1"/>
  <c r="AJ163" i="4"/>
  <c r="AK32" i="3"/>
  <c r="AJ37" i="4" s="1"/>
  <c r="AI164" i="4" l="1"/>
  <c r="AJ39" i="4"/>
  <c r="AJ52" i="4" s="1"/>
  <c r="AK163" i="4"/>
  <c r="AL32" i="3"/>
  <c r="AK37" i="4" s="1"/>
  <c r="AJ164" i="4" l="1"/>
  <c r="AK39" i="4"/>
  <c r="AK52" i="4" s="1"/>
  <c r="AL163" i="4"/>
  <c r="AM32" i="3"/>
  <c r="AL37" i="4" s="1"/>
  <c r="AK164" i="4" l="1"/>
  <c r="AL39" i="4"/>
  <c r="AL52" i="4" s="1"/>
  <c r="AM163" i="4"/>
  <c r="AN32" i="3"/>
  <c r="AM37" i="4" s="1"/>
  <c r="AL164" i="4" l="1"/>
  <c r="AM39" i="4"/>
  <c r="AM52" i="4" s="1"/>
  <c r="AN163" i="4"/>
  <c r="AO32" i="3"/>
  <c r="AN37" i="4" s="1"/>
  <c r="AM164" i="4" l="1"/>
  <c r="AN39" i="4"/>
  <c r="AN52" i="4" s="1"/>
  <c r="AO163" i="4"/>
  <c r="AP163" i="4" s="1"/>
  <c r="AP32" i="3"/>
  <c r="AO37" i="4" s="1"/>
  <c r="AO39" i="4" s="1"/>
  <c r="AQ25" i="3"/>
  <c r="AP30" i="4" s="1"/>
  <c r="AO52" i="4" l="1"/>
  <c r="AP39" i="4"/>
  <c r="AN164" i="4"/>
  <c r="AQ32" i="3"/>
  <c r="AP37" i="4" s="1"/>
  <c r="AO164" i="4" l="1"/>
  <c r="AP164" i="4" s="1"/>
  <c r="AP52" i="4"/>
  <c r="L24" i="5" s="1"/>
  <c r="L26" i="5" l="1"/>
  <c r="J26"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Marc Struck</author>
  </authors>
  <commentList>
    <comment ref="C27" authorId="0" shapeId="0" xr:uid="{00000000-0006-0000-0000-000001000000}">
      <text>
        <r>
          <rPr>
            <b/>
            <sz val="10"/>
            <color rgb="FF000000"/>
            <rFont val="Tahoma"/>
            <family val="2"/>
          </rPr>
          <t>Beispiel</t>
        </r>
        <r>
          <rPr>
            <sz val="10"/>
            <color rgb="FF000000"/>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Marc Struck</author>
  </authors>
  <commentList>
    <comment ref="E5" authorId="0" shapeId="0" xr:uid="{00000000-0006-0000-0100-000001000000}">
      <text>
        <r>
          <rPr>
            <sz val="10"/>
            <color rgb="FF000000"/>
            <rFont val="Tahoma"/>
            <family val="34"/>
          </rPr>
          <t>Bei sämtlichen Ausgaben, also dem Geldfluss von deiner Gründung nach außen, wird von Vorsteuer gesprochen. Hier kannst du den Vorsteuersatz ändern.</t>
        </r>
        <r>
          <rPr>
            <b/>
            <sz val="10"/>
            <color rgb="FF000000"/>
            <rFont val="Tahoma"/>
            <family val="34"/>
          </rPr>
          <t xml:space="preserve"> </t>
        </r>
        <r>
          <rPr>
            <sz val="10"/>
            <color rgb="FF000000"/>
            <rFont val="Tahoma"/>
            <family val="34"/>
          </rPr>
          <t xml:space="preserve">
</t>
        </r>
        <r>
          <rPr>
            <sz val="10"/>
            <color rgb="FF000000"/>
            <rFont val="Tahoma"/>
            <family val="34"/>
          </rPr>
          <t xml:space="preserve">Der Normal-Vorsteuersatz liegt in Deutschland bei 19%.
</t>
        </r>
        <r>
          <rPr>
            <sz val="10"/>
            <color rgb="FF000000"/>
            <rFont val="Tahoma"/>
            <family val="34"/>
          </rPr>
          <t xml:space="preserve">Für Güter des täglichen Bedarfs (z.B. Nahrungsmittel) liegt er bei 7%.
</t>
        </r>
      </text>
    </comment>
    <comment ref="C13" authorId="0" shapeId="0" xr:uid="{00000000-0006-0000-0100-000002000000}">
      <text>
        <r>
          <rPr>
            <sz val="10"/>
            <color rgb="FF000000"/>
            <rFont val="Calibri"/>
            <family val="2"/>
          </rPr>
          <t xml:space="preserve">Zu Gründungskosten zählen alle Aufwendungen, die zur Aufnahme und Gründung bzw. Existenz der Unternehmung beitragen. (Tipp: Zum Teil können Gründungskosten, wie z.B. Seminare und Notarkosten steuerlich geltend gemacht werden.)
</t>
        </r>
      </text>
    </comment>
    <comment ref="I13" authorId="0" shapeId="0" xr:uid="{00000000-0006-0000-0100-000003000000}">
      <text>
        <r>
          <rPr>
            <sz val="10"/>
            <color rgb="FF000000"/>
            <rFont val="Tahoma"/>
            <family val="2"/>
          </rPr>
          <t>Hierzu zählen sämtliche Sachgegenstände, welche für den laufenden Geschäftsbetrieb benötigt werden. </t>
        </r>
      </text>
    </comment>
    <comment ref="I24" authorId="0" shapeId="0" xr:uid="{00000000-0006-0000-0100-000004000000}">
      <text>
        <r>
          <rPr>
            <sz val="10"/>
            <color rgb="FF000000"/>
            <rFont val="Tahoma"/>
            <family val="2"/>
          </rPr>
          <t xml:space="preserve">Selbsterstellte Vermögensgegenstände, die nicht verkauft, sondern für den eigenen Betrieb genutzt werden.
</t>
        </r>
        <r>
          <rPr>
            <sz val="10"/>
            <color rgb="FF000000"/>
            <rFont val="Tahoma"/>
            <family val="2"/>
          </rPr>
          <t xml:space="preserve">Z.B.: Herstellung einer Maschine, die später zur Produktion der eigenen Produkte genutzt wird.
</t>
        </r>
      </text>
    </comment>
    <comment ref="I34" authorId="0" shapeId="0" xr:uid="{00000000-0006-0000-0100-000005000000}">
      <text>
        <r>
          <rPr>
            <sz val="10"/>
            <color rgb="FF000000"/>
            <rFont val="Tahoma"/>
            <family val="2"/>
          </rPr>
          <t>Sämtliche Kosten, um dein Produkt oder Dienstleistung im Markt bekannt machen zu können (z.B. Erstellung eines Werbekonzepts, Schulungskosten, Vertriebs- und Marketingberatung).</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Marc Struck</author>
  </authors>
  <commentList>
    <comment ref="C13" authorId="0" shapeId="0" xr:uid="{00000000-0006-0000-0200-000001000000}">
      <text>
        <r>
          <rPr>
            <sz val="10"/>
            <color rgb="FF000000"/>
            <rFont val="Tahoma"/>
            <family val="2"/>
          </rPr>
          <t xml:space="preserve">Der Umsatz, der durch den Verkauf deiner Produkte entsteht. Trage hier die Nettowerte ein.
</t>
        </r>
        <r>
          <rPr>
            <sz val="10"/>
            <color rgb="FF000000"/>
            <rFont val="Tahoma"/>
            <family val="2"/>
          </rPr>
          <t>Die Umsatzsteuer fällt dann an, wenn du durch die Leistung deiner Geschäftstätigkeit eine Leistung erbringst (z.B. der Verkauf von Produkten).</t>
        </r>
      </text>
    </comment>
    <comment ref="D13" authorId="0" shapeId="0" xr:uid="{00000000-0006-0000-0200-000002000000}">
      <text>
        <r>
          <rPr>
            <sz val="10"/>
            <color rgb="FF000000"/>
            <rFont val="Tahoma"/>
            <family val="2"/>
          </rPr>
          <t>Bei Steuern, die durch Einnahmen deiner Gründung entstehen, spricht man von Umsatzsteuer. Den Umsatzsteuersatz (Mehrwertsteuersatz) kannst du in den weißen Feldern in Spalte "Steuern" ändern.</t>
        </r>
      </text>
    </comment>
    <comment ref="C14" authorId="0" shapeId="0" xr:uid="{00000000-0006-0000-0200-000003000000}">
      <text>
        <r>
          <rPr>
            <sz val="10"/>
            <color rgb="FF000000"/>
            <rFont val="Tahoma"/>
            <family val="2"/>
          </rPr>
          <t xml:space="preserve">Hier führst du die durch dein Unternehmen produzierte Leistung auf. (Z.B. Produkte, Dienstleistungen, Projekte, Spezialaufträge) </t>
        </r>
      </text>
    </comment>
    <comment ref="C40" authorId="0" shapeId="0" xr:uid="{00000000-0006-0000-0200-000004000000}">
      <text>
        <r>
          <rPr>
            <sz val="10"/>
            <color rgb="FF000000"/>
            <rFont val="Tahoma"/>
            <family val="2"/>
          </rPr>
          <t>Die Kosten, die durch die Herstellung deiner Produkte je Produkt bzw. Kunden bei der Bereitstellung der Dienstleistungen anfallen sowie weitere betriebliche Kosten. Trage hier die Netto-Werte ein.</t>
        </r>
      </text>
    </comment>
    <comment ref="D40" authorId="0" shapeId="0" xr:uid="{00000000-0006-0000-0200-000005000000}">
      <text>
        <r>
          <rPr>
            <sz val="10"/>
            <color rgb="FF000000"/>
            <rFont val="Tahoma"/>
            <family val="34"/>
          </rPr>
          <t>Bei Steuern, die durch Ausgaben deiner Gründung entstehen, spricht man von Vorsteuer. Den Vorsteuersteuersatz kannst du in den weißen Feldern in Spalte "Steuern" ändern.</t>
        </r>
      </text>
    </comment>
    <comment ref="C61" authorId="0" shapeId="0" xr:uid="{00000000-0006-0000-0200-000006000000}">
      <text>
        <r>
          <rPr>
            <sz val="11"/>
            <color rgb="FF000000"/>
            <rFont val="+mn-lt"/>
            <charset val="1"/>
          </rPr>
          <t xml:space="preserve">Nicht alle Gründungskosten können in die GuV übernommen werden. Wenn du dir unsicher bist, lasse diese Felder frei oder besprich dies mit deiner Steuerberatung.
</t>
        </r>
        <r>
          <rPr>
            <sz val="11"/>
            <color rgb="FF000000"/>
            <rFont val="+mn-lt"/>
            <charset val="1"/>
          </rPr>
          <t>Achtung! Deine benannten Posten aus dem Kapitalbedarfsplan werden automatisch in die GuV übernommen. Solltest du die Posten für "GuV-fähige Gründungkosten" und "GuV-fähige Gründungsinvestitionen" umbennen wollen, tue dies in dem Kapitalbedarfsplan.</t>
        </r>
      </text>
    </comment>
    <comment ref="C81" authorId="0" shapeId="0" xr:uid="{3834D866-DE6B-BF47-A6E5-3A5D05A048CD}">
      <text>
        <r>
          <rPr>
            <sz val="10"/>
            <color rgb="FF000000"/>
            <rFont val="Calibri"/>
            <family val="2"/>
          </rPr>
          <t xml:space="preserve">Selbsterstellte Vermögensgegenstände, die nicht verkauft, sondern für den eigenen Betrieb genutzt werden.
</t>
        </r>
        <r>
          <rPr>
            <sz val="10"/>
            <color rgb="FF000000"/>
            <rFont val="Calibri"/>
            <family val="2"/>
          </rPr>
          <t xml:space="preserve">Z.B.: Herstellung einer Maschine, die später zur Produktion der eigenen Produkte genutzt wird.
</t>
        </r>
      </text>
    </comment>
    <comment ref="C91" authorId="0" shapeId="0" xr:uid="{DF44F0D3-2CB3-2A41-8D1C-CAECBAC3B32C}">
      <text>
        <r>
          <rPr>
            <sz val="10"/>
            <color rgb="FF000000"/>
            <rFont val="Calibri"/>
            <family val="2"/>
          </rPr>
          <t xml:space="preserve">Sämtliche Kosten, um dein Produkt oder Deinstleistung im Markt bekannt machen zu können (z.B. Erstellung eines Werbekonzepts, Schulungskosten, Vetriebs- und Marktingberatung).
</t>
        </r>
      </text>
    </comment>
    <comment ref="C92" authorId="0" shapeId="0" xr:uid="{00000000-0006-0000-0200-000009000000}">
      <text>
        <r>
          <rPr>
            <sz val="10"/>
            <color rgb="FF000000"/>
            <rFont val="Tahoma"/>
            <family val="2"/>
          </rPr>
          <t>Den investierten Maschinen, Ausstattungen etc. unterliegt eine Wertminderung, welche im Rahmen deiner Finanzplanung berücksichtigt werden muss.</t>
        </r>
      </text>
    </comment>
    <comment ref="C96" authorId="0" shapeId="0" xr:uid="{00000000-0006-0000-0200-00000A000000}">
      <text>
        <r>
          <rPr>
            <sz val="10"/>
            <color rgb="FF000000"/>
            <rFont val="Tahoma"/>
            <family val="2"/>
          </rPr>
          <t xml:space="preserve">Hier kannst du sämtliche Personen und deren Funktion im Unternehmen aufführen. 
</t>
        </r>
        <r>
          <rPr>
            <sz val="10"/>
            <color rgb="FF000000"/>
            <rFont val="Tahoma"/>
            <family val="2"/>
          </rPr>
          <t>(Z.B. Entwicklerin Lisa, Projektmanager Max)</t>
        </r>
      </text>
    </comment>
    <comment ref="D96" authorId="0" shapeId="0" xr:uid="{EAF7BB34-2C56-3748-A515-35365D345DFF}">
      <text>
        <r>
          <rPr>
            <sz val="10"/>
            <color rgb="FF000000"/>
            <rFont val="Tahoma"/>
            <family val="34"/>
          </rPr>
          <t xml:space="preserve">Trage hier den prozentualen Wert ein, den du als Arbeitgeber zusätzlich auf das an die Mitarbeiter*innen ausgezahlte Nettogehalt zahlen musst. 
</t>
        </r>
        <r>
          <rPr>
            <sz val="10"/>
            <color rgb="FF000000"/>
            <rFont val="Tahoma"/>
            <family val="34"/>
          </rPr>
          <t xml:space="preserve">
</t>
        </r>
        <r>
          <rPr>
            <sz val="10"/>
            <color rgb="FF000000"/>
            <rFont val="Tahoma"/>
            <family val="34"/>
          </rPr>
          <t xml:space="preserve">Achtung: Dieser Finanzplan stellt keine rechtliche Grundlage und keine exakte Genauigkeit für die Höhe des Arbeitgeberanteils zur Sozialversicherung dar. Bitte kontaktiere eine externe Beratung bei weiteren Fragen. </t>
        </r>
      </text>
    </comment>
    <comment ref="C99" authorId="0" shapeId="0" xr:uid="{00000000-0006-0000-0200-00000B000000}">
      <text>
        <r>
          <rPr>
            <sz val="10"/>
            <color rgb="FF000000"/>
            <rFont val="Tahoma"/>
            <family val="2"/>
          </rPr>
          <t xml:space="preserve">Das Nettogehalt beschreibt die Höhe des Gehalts, welches an die/der Mitarbeiter*in ausgezahlt wird.
</t>
        </r>
        <r>
          <rPr>
            <sz val="10"/>
            <color rgb="FF000000"/>
            <rFont val="Tahoma"/>
            <family val="2"/>
          </rPr>
          <t xml:space="preserve">Das Bruttogehalt, auch Arbeitgeberbrutto genannt, setzt sich aus mehreren Komponenten zusammen. Der Arbeitgeber hat dabei folgende Anteile zu zahlen:
</t>
        </r>
        <r>
          <rPr>
            <sz val="10"/>
            <color rgb="FF000000"/>
            <rFont val="Tahoma"/>
            <family val="2"/>
          </rPr>
          <t xml:space="preserve">- Krankenversicherung (7,3%)
</t>
        </r>
        <r>
          <rPr>
            <sz val="10"/>
            <color rgb="FF000000"/>
            <rFont val="Tahoma"/>
            <family val="2"/>
          </rPr>
          <t xml:space="preserve">- Pflegeversicherung (3,05% / 3,3%)
</t>
        </r>
        <r>
          <rPr>
            <sz val="10"/>
            <color rgb="FF000000"/>
            <rFont val="Tahoma"/>
            <family val="2"/>
          </rPr>
          <t xml:space="preserve">- Rentenversicherung (9,3%)
</t>
        </r>
        <r>
          <rPr>
            <sz val="10"/>
            <color rgb="FF000000"/>
            <rFont val="Tahoma"/>
            <family val="2"/>
          </rPr>
          <t xml:space="preserve">- Arbeitslosenversicherung (1,2%)
</t>
        </r>
        <r>
          <rPr>
            <sz val="10"/>
            <color rgb="FF000000"/>
            <rFont val="Tahoma"/>
            <family val="2"/>
          </rPr>
          <t xml:space="preserve">(Bei Minijobs: 31%)
</t>
        </r>
        <r>
          <rPr>
            <sz val="10"/>
            <color rgb="FF000000"/>
            <rFont val="Tahoma"/>
            <family val="2"/>
          </rPr>
          <t xml:space="preserve">
</t>
        </r>
        <r>
          <rPr>
            <sz val="10"/>
            <color rgb="FF000000"/>
            <rFont val="Tahoma"/>
            <family val="2"/>
          </rPr>
          <t xml:space="preserve">Z.B.: Bei einem Bruttolohn für einen/einer Mitarbeiter*in von 2500€ beträgt die Gesamtbelastung ca. 3100€.
</t>
        </r>
        <r>
          <rPr>
            <sz val="10"/>
            <color rgb="FF000000"/>
            <rFont val="Tahoma"/>
            <family val="2"/>
          </rPr>
          <t xml:space="preserve">
</t>
        </r>
        <r>
          <rPr>
            <sz val="10"/>
            <color rgb="FF000000"/>
            <rFont val="Tahoma"/>
            <family val="2"/>
          </rPr>
          <t>Hier trägst du das Nettogehalt deines/deiner Mitarbeiters/Mitarbeiterin ein. Der Arbeitgeberanteil zur Sozialversicherung berechnet sich prozentual in "Arbeitgeberanteil Sozialversicherung" (siehe Notiz Nr. 16).</t>
        </r>
      </text>
    </comment>
    <comment ref="C105" authorId="0" shapeId="0" xr:uid="{00000000-0006-0000-0200-00000C000000}">
      <text>
        <r>
          <rPr>
            <sz val="10"/>
            <color rgb="FF000000"/>
            <rFont val="Tahoma"/>
            <family val="2"/>
          </rPr>
          <t>Kosten, die zusätzlich zum regulären Lohn anfallen. (Z.B.: vermögenswirksame Leistungen, Weihnachtsgeld etc.)</t>
        </r>
      </text>
    </comment>
    <comment ref="C106" authorId="0" shapeId="0" xr:uid="{65DEAEC9-8491-8C46-9992-516EB1EFB1C7}">
      <text>
        <r>
          <rPr>
            <sz val="10"/>
            <color rgb="FF000000"/>
            <rFont val="Calibri"/>
            <family val="2"/>
          </rPr>
          <t xml:space="preserve">Hiermit sind Arbeitgeberbeiträge zur Sozialversicherung (einschließlich Unfallversicherung) gemeint. Diese variieren zwischen festangestellten Mitarbeiter*innen, Werkstudent*innen, Praktikant*innen und Minijober*innen.
</t>
        </r>
        <r>
          <rPr>
            <sz val="10"/>
            <color rgb="FF000000"/>
            <rFont val="Tahoma"/>
            <family val="2"/>
          </rPr>
          <t>Achtung: Hier wird pauschal mit einem Seteuersatz gerechnet, den du beliebig anpassen kannst. Dieser Finanzplan bietet dir jedoch keine exakte Berechnung des Arbeitgeberanteils zur Sozialversicherung deiner Angestellten.</t>
        </r>
      </text>
    </comment>
    <comment ref="D107" authorId="0" shapeId="0" xr:uid="{AB7DC114-F0C1-1B40-A61E-4D7C31E28794}">
      <text>
        <r>
          <rPr>
            <sz val="10"/>
            <color rgb="FF000000"/>
            <rFont val="Tahoma"/>
            <family val="34"/>
          </rPr>
          <t>Bei Steuern, die durch Ausgaben deiner Gründung entstehen, spricht man von Vorsteuer. Den Vorsteuersteuersatz kannst du in den weißen Feldern in Spalte "Steuern" ändern.</t>
        </r>
      </text>
    </comment>
    <comment ref="C110" authorId="0" shapeId="0" xr:uid="{00000000-0006-0000-0200-00000D000000}">
      <text>
        <r>
          <rPr>
            <sz val="10"/>
            <color rgb="FF000000"/>
            <rFont val="Tahoma"/>
            <family val="2"/>
          </rPr>
          <t>Z.B.: Druckerpapier, Aktenordner, Briefpapier</t>
        </r>
      </text>
    </comment>
    <comment ref="D115" authorId="0" shapeId="0" xr:uid="{66DAB2C6-E980-034F-B7C7-CF6928DACDFB}">
      <text>
        <r>
          <rPr>
            <sz val="10"/>
            <color rgb="FF000000"/>
            <rFont val="Tahoma"/>
            <family val="34"/>
          </rPr>
          <t>Bei Steuern, die durch Ausgaben deiner Gründung entstehen, spricht man von Vorsteuer. Den Vorsteuersteuersatz kannst du in den weißen Feldern in Spalte "Steuern" ändern.</t>
        </r>
      </text>
    </comment>
    <comment ref="D120" authorId="0" shapeId="0" xr:uid="{522F2808-D621-2B4D-979E-2A9007646DEA}">
      <text>
        <r>
          <rPr>
            <sz val="10"/>
            <color rgb="FF000000"/>
            <rFont val="Tahoma"/>
            <family val="34"/>
          </rPr>
          <t>Bei Steuern, die durch Ausgaben deiner Gründung entstehen, spricht man von Vorsteuer. Den Vorsteuersteuersatz kannst du in den weißen Feldern in Spalte "Steuern" ändern.</t>
        </r>
      </text>
    </comment>
    <comment ref="C122" authorId="0" shapeId="0" xr:uid="{00000000-0006-0000-0200-00000E000000}">
      <text>
        <r>
          <rPr>
            <sz val="10"/>
            <color rgb="FF000000"/>
            <rFont val="Tahoma"/>
            <family val="34"/>
          </rPr>
          <t>Hier führst du lediglich die Zinsen auf, jedoch nicht die Tilgung deines Kredits. Die Höhe der Zinsen sowie der Zahlungszeitraum sind abhängig von der in der Liquiditätsplanung aufgestellten Fremdkapitalfinanzierung. </t>
        </r>
      </text>
    </comment>
    <comment ref="C124" authorId="0" shapeId="0" xr:uid="{166DEF86-C149-624F-8B54-C4D9D85E3B0F}">
      <text>
        <r>
          <rPr>
            <sz val="10"/>
            <color rgb="FF000000"/>
            <rFont val="Calibri"/>
            <family val="2"/>
          </rPr>
          <t>Trage hier alle weiteren Kosten ein, die in deinem Unternehmen anfallen. Dafür kannst du die Zellen beliebig umbenennen.</t>
        </r>
      </text>
    </comment>
    <comment ref="D124" authorId="0" shapeId="0" xr:uid="{4F225DA6-7E4D-7B4F-BF5E-9C666A40F78D}">
      <text>
        <r>
          <rPr>
            <sz val="10"/>
            <color rgb="FF000000"/>
            <rFont val="Tahoma"/>
            <family val="34"/>
          </rPr>
          <t>Bei Steuern, die durch Ausgaben deiner Gründung entstehen, spricht man von Vorsteuer. Den Vorsteuersteuersatz kannst du in den weißen Feldern in Spalte "Steuern" ändern.</t>
        </r>
      </text>
    </comment>
    <comment ref="C148" authorId="0" shapeId="0" xr:uid="{00000000-0006-0000-0200-00000F000000}">
      <text>
        <r>
          <rPr>
            <sz val="10"/>
            <color rgb="FF000000"/>
            <rFont val="Tahoma"/>
            <family val="2"/>
          </rPr>
          <t xml:space="preserve">Hier kannst du deinen Steuersatz ändern. Der Einfachheit halber wird hier mit einem pauschalen Seteuersatz gerechnet.
</t>
        </r>
        <r>
          <rPr>
            <sz val="10"/>
            <color rgb="FF000000"/>
            <rFont val="Tahoma"/>
            <family val="2"/>
          </rPr>
          <t xml:space="preserve">Vorsicht: Die Beratung des Dock1 beinhaltet keine steuerliche sowie rechtliche Beratung! Bitte wende dich bei Fragen und Unklarheiten an deine/n Steuerberater*in! </t>
        </r>
      </text>
    </comment>
    <comment ref="C149" authorId="0" shapeId="0" xr:uid="{00000000-0006-0000-0200-000010000000}">
      <text>
        <r>
          <rPr>
            <sz val="10"/>
            <color rgb="FF000000"/>
            <rFont val="Tahoma"/>
            <family val="34"/>
          </rPr>
          <t xml:space="preserve">Das Ergebnis kann positiv oder negativ sein. Bei einem positiven Ergebnis spricht man von Gewinn. Bei einem negativen Kontostand spricht man von Verlust.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Marc Struck</author>
  </authors>
  <commentList>
    <comment ref="C17" authorId="0" shapeId="0" xr:uid="{00000000-0006-0000-0300-000001000000}">
      <text>
        <r>
          <rPr>
            <sz val="10"/>
            <color rgb="FF000000"/>
            <rFont val="Tahoma"/>
            <family val="2"/>
          </rPr>
          <t>Einzahlungen beschreiben die positive Veränderung deiner Geldbestände.</t>
        </r>
      </text>
    </comment>
    <comment ref="C18" authorId="0" shapeId="0" xr:uid="{00000000-0006-0000-0300-000002000000}">
      <text>
        <r>
          <rPr>
            <sz val="10"/>
            <color rgb="FF000000"/>
            <rFont val="Tahoma"/>
            <family val="2"/>
          </rPr>
          <t xml:space="preserve">Der Umsatz, der durch den Verkauf deiner Produkte entsteht. Trage hier die Nettowerte ein.
</t>
        </r>
        <r>
          <rPr>
            <sz val="10"/>
            <color rgb="FF000000"/>
            <rFont val="Tahoma"/>
            <family val="2"/>
          </rPr>
          <t>Die Umsatzsteuer fällt dann an, wenn du durch die Leistung deiner Geschäftstätigkeit eine Leistung erbringst (z.B. der Verkauf von Produkten).</t>
        </r>
      </text>
    </comment>
    <comment ref="C19" authorId="0" shapeId="0" xr:uid="{00000000-0006-0000-0300-000003000000}">
      <text>
        <r>
          <rPr>
            <sz val="10"/>
            <color rgb="FF000000"/>
            <rFont val="Tahoma"/>
            <family val="2"/>
          </rPr>
          <t xml:space="preserve">Hier führst du deine durch dein Unternehmen produzierte Leistung auf. (Z.B. Produkte, Dienstleistungen, Projekte, Spezialaufträge) </t>
        </r>
      </text>
    </comment>
    <comment ref="C42" authorId="0" shapeId="0" xr:uid="{00000000-0006-0000-0300-000004000000}">
      <text>
        <r>
          <rPr>
            <sz val="10"/>
            <color rgb="FF000000"/>
            <rFont val="Tahoma"/>
            <family val="2"/>
          </rPr>
          <t>Hier trägst du die Summe deines Eigenkapitals ein, die du in deine Gründung einbringst. Dadurch erhöht sich der Geldbestand deiner Gründung.</t>
        </r>
      </text>
    </comment>
    <comment ref="C43" authorId="0" shapeId="0" xr:uid="{00000000-0006-0000-0300-000005000000}">
      <text>
        <r>
          <rPr>
            <sz val="10"/>
            <color rgb="FF000000"/>
            <rFont val="Tahoma"/>
            <family val="2"/>
          </rPr>
          <t>Du kannst Gründungszuschüsse erhalten, die dir finanzielle Unterstützung bieten. Zur Veranschaulichung haben wir hier ein paar Beispiele gegeben.</t>
        </r>
      </text>
    </comment>
    <comment ref="C53" authorId="0" shapeId="0" xr:uid="{00000000-0006-0000-0300-000006000000}">
      <text>
        <r>
          <rPr>
            <sz val="10"/>
            <color rgb="FF000000"/>
            <rFont val="Tahoma"/>
            <family val="2"/>
          </rPr>
          <t>Auszahlungen beschreiben die negative Veränderung deiner Geldbestände.</t>
        </r>
      </text>
    </comment>
    <comment ref="C54" authorId="0" shapeId="0" xr:uid="{00000000-0006-0000-0300-000007000000}">
      <text>
        <r>
          <rPr>
            <sz val="10"/>
            <color rgb="FF000000"/>
            <rFont val="Tahoma"/>
            <family val="2"/>
          </rPr>
          <t>Die Kosten, die durch die Herstellung deiner Produkte je Produkt bzw. Kunden bzw. bei der Bereitstellung der Dienstleistungen anfallen sowie weitere betriebliche Kosten. Trage hier die Netto-Werte ein.</t>
        </r>
      </text>
    </comment>
    <comment ref="C75" authorId="0" shapeId="0" xr:uid="{00000000-0006-0000-0300-000008000000}">
      <text>
        <r>
          <rPr>
            <sz val="10"/>
            <color rgb="FF000000"/>
            <rFont val="Tahoma"/>
            <family val="2"/>
          </rPr>
          <t>Nicht alle Gründungskosten können in die GuV übernommen werden. Wenn du dir unsicher bist, lasse diese Felder frei oder besprich dies mit deiner Steuerberatung.</t>
        </r>
      </text>
    </comment>
    <comment ref="C95" authorId="0" shapeId="0" xr:uid="{C63655A2-B5F9-3445-8C09-94361FC0EBC0}">
      <text>
        <r>
          <rPr>
            <sz val="10"/>
            <color rgb="FF000000"/>
            <rFont val="Tahoma"/>
            <family val="2"/>
          </rPr>
          <t xml:space="preserve">Selbsterstellte Vermögensgegenstände, die nicht verkauft, sondern für den eigenen Betrieb genutzt werden.
</t>
        </r>
        <r>
          <rPr>
            <sz val="10"/>
            <color rgb="FF000000"/>
            <rFont val="Tahoma"/>
            <family val="2"/>
          </rPr>
          <t xml:space="preserve">Z.B.: Herstellung einer Maschine, die später zur Produktion der eigenen Produkte genutzt wird.
</t>
        </r>
      </text>
    </comment>
    <comment ref="C105" authorId="0" shapeId="0" xr:uid="{4A08D37B-739D-0041-A3B4-F64DE27DB2D1}">
      <text>
        <r>
          <rPr>
            <sz val="10"/>
            <color rgb="FF000000"/>
            <rFont val="Tahoma"/>
            <family val="2"/>
          </rPr>
          <t>Sämtliche Kosten, um dein Produkt oder Deinstleistung im Markt bekannt machen zu können (z.B. Erstellung eines Werbekonzepts, Schulungskosten, Vetriebs- und Marktingberatung).</t>
        </r>
      </text>
    </comment>
    <comment ref="C106" authorId="0" shapeId="0" xr:uid="{00000000-0006-0000-0300-00000B000000}">
      <text>
        <r>
          <rPr>
            <sz val="10"/>
            <color rgb="FF000000"/>
            <rFont val="Tahoma"/>
            <family val="2"/>
          </rPr>
          <t>Den investierten Maschinen, Ausstattungen etc. unterliegt eine Wertminderung, welche im Rahmen deiner Finanzplanung berücksichtigt werden muss.</t>
        </r>
      </text>
    </comment>
    <comment ref="C110" authorId="0" shapeId="0" xr:uid="{00000000-0006-0000-0300-00000C000000}">
      <text>
        <r>
          <rPr>
            <sz val="10"/>
            <color rgb="FF000000"/>
            <rFont val="Tahoma"/>
            <family val="2"/>
          </rPr>
          <t xml:space="preserve">Hier kannst du sämtliche Personen und deren Funktion im Unternehmen aufführen. 
</t>
        </r>
        <r>
          <rPr>
            <sz val="10"/>
            <color rgb="FF000000"/>
            <rFont val="Tahoma"/>
            <family val="2"/>
          </rPr>
          <t>(Z.B. Entwicklerin Lisa, Projektmanager Max)</t>
        </r>
      </text>
    </comment>
    <comment ref="C113" authorId="0" shapeId="0" xr:uid="{00000000-0006-0000-0300-00000D000000}">
      <text>
        <r>
          <rPr>
            <sz val="10"/>
            <color rgb="FF000000"/>
            <rFont val="Tahoma"/>
            <family val="2"/>
          </rPr>
          <t xml:space="preserve">Der Bruttolohn, auch Arbeitgeberbrutto gennant, setzt sich aus mehreren Komponenten zusammen. Der Arbeitgeber muss dabei folgende Anteile zahlen:
</t>
        </r>
        <r>
          <rPr>
            <sz val="10"/>
            <color rgb="FF000000"/>
            <rFont val="Tahoma"/>
            <family val="2"/>
          </rPr>
          <t xml:space="preserve">- Krankenversicherung (7,3%)
</t>
        </r>
        <r>
          <rPr>
            <sz val="10"/>
            <color rgb="FF000000"/>
            <rFont val="Tahoma"/>
            <family val="2"/>
          </rPr>
          <t xml:space="preserve">- Pflegeversicherung (3,05% / 3,3%)
</t>
        </r>
        <r>
          <rPr>
            <sz val="10"/>
            <color rgb="FF000000"/>
            <rFont val="Tahoma"/>
            <family val="2"/>
          </rPr>
          <t xml:space="preserve">- Rentenversicherung (9,3%)
</t>
        </r>
        <r>
          <rPr>
            <sz val="10"/>
            <color rgb="FF000000"/>
            <rFont val="Tahoma"/>
            <family val="2"/>
          </rPr>
          <t xml:space="preserve">- Arbeitslosenversicherung (1,2%)
</t>
        </r>
        <r>
          <rPr>
            <sz val="10"/>
            <color rgb="FF000000"/>
            <rFont val="Tahoma"/>
            <family val="2"/>
          </rPr>
          <t xml:space="preserve">(Bei Minijobs: Sozialversicherungsbeitrag: 31%)
</t>
        </r>
        <r>
          <rPr>
            <sz val="10"/>
            <color rgb="FF000000"/>
            <rFont val="Tahoma"/>
            <family val="2"/>
          </rPr>
          <t>Z.B.: Bei einem Bruttolohn für einen Mitarbeiter von 2500€ beträgt die Gesamtbelastung ca. 3100€.</t>
        </r>
      </text>
    </comment>
    <comment ref="C120" authorId="0" shapeId="0" xr:uid="{00000000-0006-0000-0300-00000E000000}">
      <text>
        <r>
          <rPr>
            <sz val="10"/>
            <color rgb="FF000000"/>
            <rFont val="Tahoma"/>
            <family val="2"/>
          </rPr>
          <t>Kosten, die zusätzlich zum regulären Lohn anfallen. (Z.B.: vermögenswirksame Leistungen, Weihnachtsgeld, Arbeitgeberbeiträge zur Sozialversicherung einschließlich Unfallversicherung)</t>
        </r>
      </text>
    </comment>
    <comment ref="C124" authorId="0" shapeId="0" xr:uid="{00000000-0006-0000-0300-00000F000000}">
      <text>
        <r>
          <rPr>
            <sz val="10"/>
            <color rgb="FF000000"/>
            <rFont val="Tahoma"/>
            <family val="2"/>
          </rPr>
          <t>Z.B.: Druckerpapier, Aktenordner, Briefpapier</t>
        </r>
      </text>
    </comment>
    <comment ref="C136" authorId="0" shapeId="0" xr:uid="{00000000-0006-0000-0300-000010000000}">
      <text>
        <r>
          <rPr>
            <sz val="10"/>
            <color rgb="FF000000"/>
            <rFont val="Tahoma"/>
            <family val="34"/>
          </rPr>
          <t xml:space="preserve">Hier führst du lediglich die Zinsen auf, jedoch nicht die Tlgung deines Kredits. Die Höhe der Zinsen sowie der Zahlungszeitraum ist abängig von der in der Liquiditätsplanung aufgestellen Fremdkapitalfinanzierung. </t>
        </r>
      </text>
    </comment>
    <comment ref="C154" authorId="0" shapeId="0" xr:uid="{00000000-0006-0000-0300-000011000000}">
      <text>
        <r>
          <rPr>
            <sz val="10"/>
            <color rgb="FF000000"/>
            <rFont val="Tahoma"/>
            <family val="2"/>
          </rPr>
          <t xml:space="preserve">Hiermit ist die Rückzahlung von Schulden gemeint.
</t>
        </r>
        <r>
          <rPr>
            <sz val="10"/>
            <color rgb="FF000000"/>
            <rFont val="Tahoma"/>
            <family val="2"/>
          </rPr>
          <t>Z.B.: Krediittilgung</t>
        </r>
      </text>
    </comment>
    <comment ref="C155" authorId="0" shapeId="0" xr:uid="{00000000-0006-0000-0300-000012000000}">
      <text>
        <r>
          <rPr>
            <sz val="10"/>
            <color rgb="FF000000"/>
            <rFont val="Tahoma"/>
            <family val="2"/>
          </rPr>
          <t>Sämtliche Entnahmen von Geldmittlen und / oder Sachmitteln für die private Verwendung (nur bei Personengesellschaften).</t>
        </r>
      </text>
    </comment>
    <comment ref="C163" authorId="0" shapeId="0" xr:uid="{00000000-0006-0000-0300-000013000000}">
      <text>
        <r>
          <rPr>
            <sz val="10"/>
            <color rgb="FF000000"/>
            <rFont val="Tahoma"/>
            <family val="2"/>
          </rPr>
          <t xml:space="preserve">Eine Mehrwertsteuer-Zahllast entsteht, wenn dein Unternehmen mehr Umsatzsteuer innerhalb einer Periode eingenommen hat, als Vorsteuern vom Finanzamt erstattet wurden. In diesem Fall ist eine Zahlungsverpflichtung gegenüber dem Finanzamt entstanden. Eine Mehrwertsteuererstattung entsteht, wenn dein Unternehmen weniger Umsatzsteuer eingenommen hat, als vom Finanzamt erstatten wurden. Hierbei spricht man von einer Forderung gegenüber dem Finanzamt. Du bekommst somit Geld wieder.
</t>
        </r>
        <r>
          <rPr>
            <sz val="10"/>
            <color rgb="FF000000"/>
            <rFont val="Tahoma"/>
            <family val="2"/>
          </rPr>
          <t>Achtung: Dieser Finanzplan bietet dir die Grundlage für deine Liquiditätsplanung, nicht aber für die exakte Berechnung deiner Umsatzsteuerzahllast bzw. -erstattung. Bitte kontaktiere deine Steuerbratung für detaillierte Steuerauskünfte.</t>
        </r>
      </text>
    </comment>
    <comment ref="C164" authorId="0" shapeId="0" xr:uid="{00000000-0006-0000-0300-000014000000}">
      <text>
        <r>
          <rPr>
            <sz val="10"/>
            <color rgb="FF000000"/>
            <rFont val="Tahoma"/>
            <family val="34"/>
          </rPr>
          <t>Hier siehst du deinen aktuellen Kontostand. Die Differenz aus Auszahlungen und Einzahlungen ergibt eine Über- bzw. Unterdeckung deines Kontos. Falls du hier rote Zahlen schreibst, also zu wenig Geld auf dem Konto hast, versuche es durch weitere Einzahlungen (z.B. durch Kredite) auszugleichen.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Marc Struck</author>
  </authors>
  <commentList>
    <comment ref="C16" authorId="0" shapeId="0" xr:uid="{00000000-0006-0000-0400-000001000000}">
      <text>
        <r>
          <rPr>
            <sz val="10"/>
            <color rgb="FF000000"/>
            <rFont val="Tahoma"/>
            <family val="2"/>
          </rPr>
          <t>Hier siehst du das Verhältnis aus deinem Finanzstatus aus Eigen- und Fremdkapital entnommen aus der Liquiditätsplanung.</t>
        </r>
      </text>
    </comment>
    <comment ref="I26" authorId="0" shapeId="0" xr:uid="{00000000-0006-0000-0400-000003000000}">
      <text>
        <r>
          <rPr>
            <sz val="10"/>
            <color rgb="FF000000"/>
            <rFont val="Calibri"/>
            <family val="2"/>
          </rPr>
          <t xml:space="preserve">Die Differenz aus Auszahlungen und Einzahlungen ergibt eine Über- oder Unterdeckung, somit dein aktueller Kontostand.
</t>
        </r>
        <r>
          <rPr>
            <sz val="10"/>
            <color rgb="FF000000"/>
            <rFont val="Calibri"/>
            <family val="2"/>
          </rPr>
          <t xml:space="preserve">Sind die Einzahlung höher als die Auszahlungen ergibt sich eine Überdeckung. 
</t>
        </r>
      </text>
    </comment>
    <comment ref="C28" authorId="0" shapeId="0" xr:uid="{00000000-0006-0000-0400-000002000000}">
      <text>
        <r>
          <rPr>
            <sz val="10"/>
            <color rgb="FF000000"/>
            <rFont val="Tahoma"/>
            <family val="2"/>
          </rPr>
          <t>Das Ergebnis kann positiv oder negativ sein. Bei einem positiven Ergebnis spricht man von Gewinn. Bei einem negativen Kontostand spricht man von Verlust.</t>
        </r>
      </text>
    </comment>
  </commentList>
</comments>
</file>

<file path=xl/sharedStrings.xml><?xml version="1.0" encoding="utf-8"?>
<sst xmlns="http://schemas.openxmlformats.org/spreadsheetml/2006/main" count="464" uniqueCount="257">
  <si>
    <t>DAS FINANZPLANUNGSTOOL FÜR DEIN START-UP</t>
  </si>
  <si>
    <t>GLIEDERUNG</t>
  </si>
  <si>
    <t>LEGENDE</t>
  </si>
  <si>
    <t>KONTAKT</t>
  </si>
  <si>
    <t>ADRESSE</t>
  </si>
  <si>
    <t>Hochschule Flensburg</t>
  </si>
  <si>
    <t>Kanzleistraße 91-93</t>
  </si>
  <si>
    <t>D-24943 Flensburg</t>
  </si>
  <si>
    <t>TELEFON</t>
  </si>
  <si>
    <t>Büro: +49 461 805 - 1665</t>
  </si>
  <si>
    <t>E-MAIL</t>
  </si>
  <si>
    <t>dock1@venturewaerft.com</t>
  </si>
  <si>
    <t>DU FINDEST UNS AUCH HIER…</t>
  </si>
  <si>
    <t>€</t>
  </si>
  <si>
    <t>Grundstück</t>
  </si>
  <si>
    <t>Anwalts- / Notarkosten</t>
  </si>
  <si>
    <t>Anmeldegebühr Patent</t>
  </si>
  <si>
    <t>Gebäude, Räume, Hallen</t>
  </si>
  <si>
    <t>Anmeldegebühr Marke</t>
  </si>
  <si>
    <t>Nebenkosten</t>
  </si>
  <si>
    <t>Gewerbeanmeldung</t>
  </si>
  <si>
    <t>Einmalige Lizenz- oder Franchisegebühr</t>
  </si>
  <si>
    <t>Sonstige</t>
  </si>
  <si>
    <t>Produktion</t>
  </si>
  <si>
    <t>Summe Gründungskosten</t>
  </si>
  <si>
    <t>%</t>
  </si>
  <si>
    <t>Produktkosten</t>
  </si>
  <si>
    <t>Geschäftsausstattung</t>
  </si>
  <si>
    <t>Büromöbel</t>
  </si>
  <si>
    <t>PC, Drucker,Telefon, DSL, etc.</t>
  </si>
  <si>
    <t>Kassen, Kassenbestand</t>
  </si>
  <si>
    <t>Software</t>
  </si>
  <si>
    <t>Sonstiges</t>
  </si>
  <si>
    <t>Summe Gründungsinvestitionen</t>
  </si>
  <si>
    <t>Startdatum</t>
  </si>
  <si>
    <t>Januar</t>
  </si>
  <si>
    <t>Februar</t>
  </si>
  <si>
    <t>März</t>
  </si>
  <si>
    <t>April</t>
  </si>
  <si>
    <t>Mai</t>
  </si>
  <si>
    <t>Juni</t>
  </si>
  <si>
    <t>Juli</t>
  </si>
  <si>
    <t>August</t>
  </si>
  <si>
    <t>September</t>
  </si>
  <si>
    <t>Oktober</t>
  </si>
  <si>
    <t>November</t>
  </si>
  <si>
    <t>Dezember</t>
  </si>
  <si>
    <t>Summe Jahr</t>
  </si>
  <si>
    <t xml:space="preserve">  </t>
  </si>
  <si>
    <t>Betriebsausstattung</t>
  </si>
  <si>
    <t>Miete/Raumkosten</t>
  </si>
  <si>
    <t>Telefon, Fax, Internet, Porto</t>
  </si>
  <si>
    <t>Fahrzeuge</t>
  </si>
  <si>
    <t>Versicherungen</t>
  </si>
  <si>
    <t>Werbung</t>
  </si>
  <si>
    <t>Marketingkosten</t>
  </si>
  <si>
    <t>Reisekosten</t>
  </si>
  <si>
    <t>Sonstige Kosten</t>
  </si>
  <si>
    <t>Beiträge, Gebühren, Lizenzen</t>
  </si>
  <si>
    <t xml:space="preserve"> - Steuern</t>
  </si>
  <si>
    <t xml:space="preserve"> = Summe der Einzahlungen</t>
  </si>
  <si>
    <t xml:space="preserve"> = ERGEBNIS VOR STEUERN</t>
  </si>
  <si>
    <t>3.) ERGEBNIS VOR STEUERN</t>
  </si>
  <si>
    <t>1.) Kapitalbedarfsplan</t>
  </si>
  <si>
    <t>3.) Liquiditätsplan</t>
  </si>
  <si>
    <t>4.) Zusammenfassung</t>
  </si>
  <si>
    <t>In der Gewinn- und Verlustrechnung wird aufgeschlüsselt, wie hoch deine Einnahmen (durch den Verkauf) und Ausgaben (durch Herstellung und anderen regelmäßigen Kosten) sind.</t>
  </si>
  <si>
    <t>Mit Hilfe der Menüpunkte (siehe oben) kannst du mit wenigen Klicks durch das Finanztool navigieren.</t>
  </si>
  <si>
    <t>Dock1 VentureWærft</t>
  </si>
  <si>
    <t>2.) Gewinn- und Verlustrechnung</t>
  </si>
  <si>
    <t>Zurück zur Übersicht</t>
  </si>
  <si>
    <t>1.) KAPITALBEDARFSPLAN</t>
  </si>
  <si>
    <t>Umbau- / Renovierungskosten</t>
  </si>
  <si>
    <t>Waren- / Materiallager</t>
  </si>
  <si>
    <t>Fuhrpark / Betriebsfahrzeuge</t>
  </si>
  <si>
    <t>Hier trägst du alle weiteren Kosten ein, die zum Start deiner Gründung anfallen. Hierzu zählt neben Entwicklung &amp; Vorfinanzierung der Produktion z.B. auch die Erstausstattung deines Büros. Fülle nur die Felder aus, bei denen tatsächlich Kosten anfallen und ergänze bei Bedarf weitere.</t>
  </si>
  <si>
    <t>Umsatzsteuer</t>
  </si>
  <si>
    <t xml:space="preserve"> x Preis pro Einheit</t>
  </si>
  <si>
    <t xml:space="preserve"> x Herstellungskosten pro Einheit</t>
  </si>
  <si>
    <t xml:space="preserve"> = Summe Herstellungskosten</t>
  </si>
  <si>
    <t>3.) LIQUIDITÄTSPLAN</t>
  </si>
  <si>
    <t>Hier trägst du alle Kosten ein, die du für die Anmeldung und Vorbereitung zur Geschäftstätigkeit deiner Gründung benötigst. Fülle nur die Felder aus, bei denen tatsächlich Kosten anfallen und ergänze ggf. weitere.</t>
  </si>
  <si>
    <t xml:space="preserve"> </t>
  </si>
  <si>
    <t>Steuer</t>
  </si>
  <si>
    <t xml:space="preserve"> = Summe der Auszahlungen</t>
  </si>
  <si>
    <t xml:space="preserve"> = Summe Umsatzsteuer</t>
  </si>
  <si>
    <r>
      <rPr>
        <b/>
        <sz val="14"/>
        <color rgb="FFFFFFFF"/>
        <rFont val="Calibri (Textkörper)"/>
      </rPr>
      <t xml:space="preserve">3.) </t>
    </r>
    <r>
      <rPr>
        <b/>
        <u/>
        <sz val="14"/>
        <color rgb="FFFFFFFF"/>
        <rFont val="Calibri"/>
        <family val="2"/>
        <scheme val="minor"/>
      </rPr>
      <t>LIQUIDITÄTSPLAN</t>
    </r>
  </si>
  <si>
    <r>
      <rPr>
        <b/>
        <sz val="13"/>
        <color rgb="FFFFFFFF"/>
        <rFont val="Calibri (Textkörper)"/>
      </rPr>
      <t xml:space="preserve">2.) </t>
    </r>
    <r>
      <rPr>
        <b/>
        <u/>
        <sz val="13"/>
        <color rgb="FFFFFFFF"/>
        <rFont val="Calibri"/>
        <family val="2"/>
        <scheme val="minor"/>
      </rPr>
      <t>GEWINN- UND VERLUSTRECHNUNG</t>
    </r>
  </si>
  <si>
    <r>
      <rPr>
        <b/>
        <sz val="14"/>
        <color theme="0"/>
        <rFont val="Calibri (Textkörper)"/>
      </rPr>
      <t xml:space="preserve">1.) </t>
    </r>
    <r>
      <rPr>
        <b/>
        <u/>
        <sz val="14"/>
        <color theme="0"/>
        <rFont val="Calibri"/>
        <family val="2"/>
        <scheme val="minor"/>
      </rPr>
      <t>KAPITALBEDARFSPLAN</t>
    </r>
  </si>
  <si>
    <t>Hinter allen grau hinterlegten Zellen sind Formeln hinterlegt. Bei Bedarf kannst du diese ändern. Verwende zum Eintragen deiner Werte die weißen Felder.</t>
  </si>
  <si>
    <t>2.) GEWINN- UND VERLUSTTRECHNUNG</t>
  </si>
  <si>
    <t xml:space="preserve">   Verkaufte Menge</t>
  </si>
  <si>
    <t>Vorsteuer</t>
  </si>
  <si>
    <t>Kommentarverzeichnis</t>
  </si>
  <si>
    <t>... (1)</t>
  </si>
  <si>
    <t>Selbsterstellte Vermögensgegenstände, die nicht verkauft, sondern für den eigenen Betrieb genutzt werden. Z.B.: Herstellung einer Maschine, die später zur Produktion der eigenen Produkte genutzt wird.</t>
  </si>
  <si>
    <t>Den investierten Maschinen, Ausstattungen etc. unterliegt eine Wertminderung, welche im Rahmen deiner Finanzplanung berücksichtigt werden muss.</t>
  </si>
  <si>
    <t>Z.B.: Druckerpapier, Aktenordner, Briefpapier</t>
  </si>
  <si>
    <t>Das Ergebnis kann positiv oder negativ sein. Bei einem positiven Ergebnis spricht man von Gewinn. Bei einem negativen Kontostand spricht man von Verlust.</t>
  </si>
  <si>
    <t>Einzahlungen beschreiben die positive Veränderung deiner Geldbestände.</t>
  </si>
  <si>
    <t>Auszahlungen beschreiben die negative Veränderung deiner Geldbestände.</t>
  </si>
  <si>
    <r>
      <rPr>
        <b/>
        <sz val="14"/>
        <color theme="0"/>
        <rFont val="Calibri (Textkörper)"/>
      </rPr>
      <t xml:space="preserve">1.) </t>
    </r>
    <r>
      <rPr>
        <b/>
        <u/>
        <sz val="14"/>
        <color theme="0"/>
        <rFont val="Calibri"/>
        <family val="2"/>
        <scheme val="minor"/>
      </rPr>
      <t>Kapitalbedarfsplan</t>
    </r>
  </si>
  <si>
    <r>
      <rPr>
        <b/>
        <sz val="14"/>
        <color theme="0"/>
        <rFont val="Calibri (Textkörper)"/>
      </rPr>
      <t xml:space="preserve">2.) </t>
    </r>
    <r>
      <rPr>
        <b/>
        <u/>
        <sz val="14"/>
        <color theme="0"/>
        <rFont val="Calibri"/>
        <family val="2"/>
        <scheme val="minor"/>
      </rPr>
      <t>Gewinn- und Verlustrechnung (GuV)</t>
    </r>
  </si>
  <si>
    <r>
      <rPr>
        <b/>
        <sz val="14"/>
        <color theme="0"/>
        <rFont val="Calibri (Textkörper)"/>
      </rPr>
      <t xml:space="preserve">3.) </t>
    </r>
    <r>
      <rPr>
        <b/>
        <u/>
        <sz val="14"/>
        <color theme="0"/>
        <rFont val="Calibri"/>
        <family val="2"/>
        <scheme val="minor"/>
      </rPr>
      <t>Liquiditätsplan</t>
    </r>
  </si>
  <si>
    <r>
      <rPr>
        <b/>
        <sz val="14"/>
        <color theme="0"/>
        <rFont val="Calibri (Textkörper)"/>
      </rPr>
      <t xml:space="preserve">4.) </t>
    </r>
    <r>
      <rPr>
        <b/>
        <u/>
        <sz val="14"/>
        <color theme="0"/>
        <rFont val="Calibri"/>
        <family val="2"/>
        <scheme val="minor"/>
      </rPr>
      <t>Zusammenfassung</t>
    </r>
  </si>
  <si>
    <t>Bei dem Start deiner Gründung kommen Kosten auf dich zu. Hier planst du deine ersten Investitionen, die nötig sind, um deine Gründung aufbauen zu können.</t>
  </si>
  <si>
    <t xml:space="preserve"> = Summe Vorsteuer für Herstellung</t>
  </si>
  <si>
    <t xml:space="preserve">https://venturewaerft.com/docks/dock1 </t>
  </si>
  <si>
    <t>HOMEPAGE</t>
  </si>
  <si>
    <t>netto (exkl. VSt.)</t>
  </si>
  <si>
    <t>VSt.</t>
  </si>
  <si>
    <t>brutto (inkl. VSt.)</t>
  </si>
  <si>
    <t xml:space="preserve"> = Summe Umsatzerlöse (exkl. USt.)</t>
  </si>
  <si>
    <r>
      <t xml:space="preserve"> = Summe </t>
    </r>
    <r>
      <rPr>
        <u/>
        <sz val="12"/>
        <color theme="0"/>
        <rFont val="Calibri (Textkörper)"/>
      </rPr>
      <t>VS</t>
    </r>
    <r>
      <rPr>
        <b/>
        <u/>
        <sz val="12"/>
        <color theme="0"/>
        <rFont val="Calibri"/>
        <family val="2"/>
        <scheme val="minor"/>
      </rPr>
      <t>t. f</t>
    </r>
    <r>
      <rPr>
        <b/>
        <u/>
        <sz val="12"/>
        <color theme="0"/>
        <rFont val="Calibri (Textkörper)"/>
      </rPr>
      <t>ür laufende Kosten</t>
    </r>
  </si>
  <si>
    <r>
      <t xml:space="preserve"> =  Summe Kosten</t>
    </r>
    <r>
      <rPr>
        <b/>
        <sz val="12"/>
        <color theme="0"/>
        <rFont val="Calibri (Textkörper)"/>
      </rPr>
      <t xml:space="preserve"> (exkl. VSt.)</t>
    </r>
  </si>
  <si>
    <t>1.) Umsatzerlöse (exkl. USt.)</t>
  </si>
  <si>
    <t>2.) Kosten (exkl. USt.)</t>
  </si>
  <si>
    <t>1.) Einzahlungen (inkl. USt.)</t>
  </si>
  <si>
    <t>2.) Auszahlungen (inkl. USt.)</t>
  </si>
  <si>
    <t xml:space="preserve"> - €</t>
  </si>
  <si>
    <t>Bsp.</t>
  </si>
  <si>
    <t>Hinter den roten Fähnchen verbergen sich hilfreiche Tipps und Erläuterungen.</t>
  </si>
  <si>
    <r>
      <t xml:space="preserve">Aktivierte Eigenleistungen </t>
    </r>
    <r>
      <rPr>
        <sz val="10"/>
        <color theme="0"/>
        <rFont val="Calibri (Textkörper)"/>
      </rPr>
      <t>(4)</t>
    </r>
  </si>
  <si>
    <r>
      <t xml:space="preserve">Kosten der Markterschließung </t>
    </r>
    <r>
      <rPr>
        <sz val="10"/>
        <color theme="0"/>
        <rFont val="Calibri (Textkörper)"/>
      </rPr>
      <t>(5)</t>
    </r>
  </si>
  <si>
    <t>Steuersätze können variieren. Deshalb kannst du die Steuersätze in den jeweils dafür vorgesehenen Felder ändern.</t>
  </si>
  <si>
    <t>Der Umsatz, der durch den Verkauf deiner Produkte entsteht. Trage hier die Nettowerte ein. Die Umsatzsteuer fällt dann an, wenn du durch die Leistung deiner Geschäftstätigkeit eine Leistung erbringst (z.B. der Verkauf von Produkten).</t>
  </si>
  <si>
    <t>Hier trägst du die Summe deines Eigenkapitals ein, die du in deine Gründung einbringst. Dadurch erhöht sich der Geldbestand deiner Gründung.</t>
  </si>
  <si>
    <t>Bei sämtlichen Ausgaben, also dem Geldfluss von deiner Gründung nach außen, wird von Vorsteuer gesprochen. Hier kannst du den Vorsteuersatz ändern. Der Normal-Vorsteuersatz liegt in Deutschland bei 19%. 
Für Güter des täglichen Bedarfs (z.B. Nahrungsmittel) liegt er bei 7%.</t>
  </si>
  <si>
    <r>
      <t>2.) GRÜNDUNGSINVESTITIONEN</t>
    </r>
    <r>
      <rPr>
        <b/>
        <sz val="13"/>
        <color theme="0"/>
        <rFont val="Calibri (Textkörper)"/>
      </rPr>
      <t xml:space="preserve"> </t>
    </r>
    <r>
      <rPr>
        <sz val="10"/>
        <color theme="0"/>
        <rFont val="Calibri (Textkörper)"/>
      </rPr>
      <t>(3)</t>
    </r>
  </si>
  <si>
    <r>
      <rPr>
        <b/>
        <u/>
        <sz val="13"/>
        <color theme="0"/>
        <rFont val="Calibri (Textkörper)"/>
      </rPr>
      <t>1.) UMSATZERLÖSE (exkl. USt.)</t>
    </r>
    <r>
      <rPr>
        <sz val="10"/>
        <color theme="0"/>
        <rFont val="Calibri (Textkörper)"/>
      </rPr>
      <t xml:space="preserve"> (6)</t>
    </r>
  </si>
  <si>
    <r>
      <t>Steuer</t>
    </r>
    <r>
      <rPr>
        <sz val="12"/>
        <color theme="0"/>
        <rFont val="Calibri"/>
        <family val="2"/>
        <scheme val="minor"/>
      </rPr>
      <t xml:space="preserve"> </t>
    </r>
    <r>
      <rPr>
        <sz val="10"/>
        <color theme="0"/>
        <rFont val="Calibri (Textkörper)"/>
      </rPr>
      <t>(7)</t>
    </r>
  </si>
  <si>
    <r>
      <t>1.) GRÜNDUNGSKOSTEN</t>
    </r>
    <r>
      <rPr>
        <sz val="10"/>
        <color theme="0"/>
        <rFont val="Calibri (Textkörper)"/>
      </rPr>
      <t xml:space="preserve"> (2)</t>
    </r>
  </si>
  <si>
    <t>Anzahl Kunden</t>
  </si>
  <si>
    <t>Vertriebskosten</t>
  </si>
  <si>
    <t>GuV-fähige Gründungsinvestitionen</t>
  </si>
  <si>
    <t>Abschreibung 3</t>
  </si>
  <si>
    <t>Kosten aus der GuV (inkl. VSt.)</t>
  </si>
  <si>
    <r>
      <rPr>
        <b/>
        <u/>
        <sz val="13"/>
        <color theme="0"/>
        <rFont val="Calibri (Textkörper)"/>
      </rPr>
      <t>2.) KOSTEN (exkl. VSt.)</t>
    </r>
    <r>
      <rPr>
        <sz val="10"/>
        <color theme="0"/>
        <rFont val="Calibri (Textkörper)"/>
      </rPr>
      <t xml:space="preserve"> (9)</t>
    </r>
  </si>
  <si>
    <t xml:space="preserve">Hier führst du die durch dein Unternehmen produzierte Leistung auf. (Z.B. Produkte, Dienstleistungen, Projekte, Spezialaufträge) </t>
  </si>
  <si>
    <r>
      <t>Steuer</t>
    </r>
    <r>
      <rPr>
        <sz val="12"/>
        <color theme="0"/>
        <rFont val="Calibri"/>
        <family val="2"/>
        <scheme val="minor"/>
      </rPr>
      <t xml:space="preserve"> </t>
    </r>
    <r>
      <rPr>
        <sz val="10"/>
        <color theme="0"/>
        <rFont val="Calibri (Textkörper)"/>
      </rPr>
      <t>(10)</t>
    </r>
  </si>
  <si>
    <r>
      <t xml:space="preserve">GuV-fähige Gründungskosten </t>
    </r>
    <r>
      <rPr>
        <sz val="10"/>
        <color theme="0"/>
        <rFont val="Calibri (Textkörper)"/>
      </rPr>
      <t>(11)</t>
    </r>
  </si>
  <si>
    <t>Hier kannst du sämtliche Personen und deren Funktion im Unternehmen aufführen. (Z.B. Entwicklerin Lisa, Projektmanager Max)</t>
  </si>
  <si>
    <r>
      <t xml:space="preserve">Personalnebenkosten </t>
    </r>
    <r>
      <rPr>
        <sz val="10"/>
        <color theme="0"/>
        <rFont val="Calibri (Textkörper)"/>
      </rPr>
      <t>(15)</t>
    </r>
  </si>
  <si>
    <t>Liquidierte Umsätze</t>
  </si>
  <si>
    <t>Angefallene Kosten</t>
  </si>
  <si>
    <t>Accelerator</t>
  </si>
  <si>
    <t>Das Symbol "+" findest du in den Zeilen- und Spaltenleisten. Du kannst die Monatsansicht der einzelnen Jahre aufklappen, in dem du auf das "+" klickst.</t>
  </si>
  <si>
    <t>Hier stellst du all deine erzielten Umsatzerlöse und angefallenen Kosten gegenüber um sicherzugehen, dass du immer Geld zur Verfügung hast, um Rechnungen zu begleichen. Neben den Umsatzerlösen und Kosten aus der GuV berücksichtigst du hier auch Kredite und andere Zahlungen um dein Eigenkapital zu erhöhen.</t>
  </si>
  <si>
    <t>1.) Eigenkapitaleinzahlungen</t>
  </si>
  <si>
    <t>2.) Fremdkapitalauszahlungen</t>
  </si>
  <si>
    <r>
      <t xml:space="preserve">Abschreibungen auf Gründungsinvest. </t>
    </r>
    <r>
      <rPr>
        <sz val="10"/>
        <color theme="0"/>
        <rFont val="Calibri (Textkörper)"/>
      </rPr>
      <t>(12)</t>
    </r>
  </si>
  <si>
    <r>
      <t xml:space="preserve">Personalkosten </t>
    </r>
    <r>
      <rPr>
        <sz val="10"/>
        <color theme="0"/>
        <rFont val="Calibri (Textkörper)"/>
      </rPr>
      <t>(13)</t>
    </r>
  </si>
  <si>
    <t>Hier siehst du das Verhältnis aus deinem Finanzstatus aus Eigen- und Fremdkapital entnommen aus der Liquiditätsplanung.</t>
  </si>
  <si>
    <r>
      <t xml:space="preserve">Vorsteuer (VSt.) </t>
    </r>
    <r>
      <rPr>
        <sz val="10"/>
        <color theme="0"/>
        <rFont val="Calibri (Textkörper)"/>
      </rPr>
      <t>(1)</t>
    </r>
  </si>
  <si>
    <t>Sämtliche Entnahmen von Geldmitteln und / oder Sachmitteln für die private Verwendung (nur bei Personengesellschaften).</t>
  </si>
  <si>
    <t xml:space="preserve">Hier kannst du deinen Steuersatz ändern. Der Einfachheit halber wird hier mit einem pauschalen Steuersatz gerechnet. Vorsicht: Die Beratung des Dock1 beinhaltet keine steuerliche sowie rechtliche Beratung! Bitte wende dich bei Fragen und Unklarheiten an deine/n Steuerberater*in! </t>
  </si>
  <si>
    <t>Weitere Kosten 10</t>
  </si>
  <si>
    <t>Die Ergebnisse der Schritte 1.) bis 3.) werden hier zusammengefasst dargestellt. Du erhältst einen schnellen Überblick über deine wichtigen Zahlen.</t>
  </si>
  <si>
    <t>Die Kommentare hinter den roten Fähnchen findest du ebenfalls im Kommentarverzeichnis.</t>
  </si>
  <si>
    <t>Umsatzerlöse sind alle Erträge, die durch den Verkauf deiner Produkte oder Dienstleistungen entstehen. Grundlage hierfür ist die verkaufte Menge multipliziert mit dem Preis pro Stück. Diese Kosten werden ohne Umsatzsteuer berechnet. 
Trage hier deine Werte auf monatlicher Basis ein. Die eingegebenen Werte werden automatisch in der Spalte "Summe Jahr" aufsummiert.</t>
  </si>
  <si>
    <t>Hier trägst du alle Kosten ein, die während  des laufenden Betriebs deiner Gründung entstehen. Durch Multiplikation der oben geplanten Menge mit den Materialkosten pro Einheit berechnest du deine Produktionskosten. 
Trage hier deine Werte auf monatlicher Basis ein. Die eingegebenen Werte werden automatisch in der Spalte "Summe Jahr" aufsummiert.</t>
  </si>
  <si>
    <t>Das Betriebsergebnis stellt das operative Ergebnis aus deiner Geschäftstätigkeit dar. 
Bei einem positiven Betriebsergebnis spricht man von Gewinn, bei einem negativen von Verlust. 
Gerade innovative und technologische Gründungen machen allerdings in den ersten Monaten und Jahren Verluste. 
Vereinfacht werden hier auf alle Gewinne pauschal Steuern berechnet. Z.B. durch Verlustvorträge oder durch die Berücksichtigung von Abschreibungen lässt sich die Steuerlast allerdings reduzieren bzw. verschieben. 
Aus den oben eingetragenen Werten berechnet sich hier automatisch das Ergebnis durch die Subtraktion aus Umsätzen und Kosten. </t>
  </si>
  <si>
    <t xml:space="preserve">Hier siehst du den berechneten Gesamtkapitalbedarf. Dieser muss entweder durch Eigenkapital (private Einzahlungen durch dich oder Investoren) oder durch Fremdkapital (z.B: Kredite) gedeckt werden. </t>
  </si>
  <si>
    <t>Hier siehst du deine erwirtschafteten Umsätze aus dem Verkauf deiner Produkte sowie die entstandenen Kosten. Ein Gewinn entsteht, wenn die Umsatzerlöse höher sind als die Kosten.</t>
  </si>
  <si>
    <t>Hier siehst du deine gesamten Ein- sowie Auszahlungen. Ein positiver Kontostand entsteht, wenn die Einzahlungen deines Unternehmens höher sind als die Auszahlungen.</t>
  </si>
  <si>
    <t>Zu Gründungskosten zählen alle Aufwendungen, die zur Aufnahme und Gründung bzw. Existenz der Unternehmung beitragen. (Tipp: Zum Teil können Gründungskosten, wie z.B. Seminare und Notarkosten steuerlich geltend gemacht werden.)</t>
  </si>
  <si>
    <t>Hierzu zählen sämtliche Sachgegenstände, welche für den laufenden Geschäftsbetrieb benötigt werden. </t>
  </si>
  <si>
    <t>Sämtliche Kosten, um dein Produkt oder Dienstleistung im Markt bekannt machen zu können (z.B. Erstellung eines Werbekonzepts, Schulungskosten, Vertriebs- und Marketingberatung).</t>
  </si>
  <si>
    <t>Bei Steuern, die durch Einnahmen deiner Gründung entstehen, spricht man von Umsatzsteuer. Den Umsatzsteuersatz (Mehrwertsteuersatz) kannst du in den weißen Feldern in Spalte "Steuern" ändern.</t>
  </si>
  <si>
    <t>Die Kosten, die durch die Herstellung deiner Produkte je Produkt bzw. Kunden bei der Bereitstellung der Dienstleistungen anfallen sowie weitere betriebliche Kosten. Trage hier die Netto-Werte ein.</t>
  </si>
  <si>
    <t>Hier führst du lediglich die Zinsen auf, jedoch nicht die Tilgung deines Kredits. Die Höhe der Zinsen sowie der Zahlungszeitraum sind abhängig von der in der Liquiditätsplanung aufgestellten Fremdkapitalfinanzierung. </t>
  </si>
  <si>
    <t>Trage hier alle weiteren Kosten ein, die in deinem Unternehmen anfallen. Dafür kannst du die Zellen beliebig umbenennen.</t>
  </si>
  <si>
    <t>Du kannst Gründungszuschüsse erhalten, die dir finanzielle Unterstützung bietet. (Z.B.: Arbeitsamt-Gründungszuschuss, Stipendium)</t>
  </si>
  <si>
    <t>Hiermit ist die Rückzahlung von Schulden gemeint. (Z.B.: Kredittilgung)</t>
  </si>
  <si>
    <t>Nicht alle Gründungskosten können in die GuV übernommen werden. Wenn du dir unsicher bist, lasse diese Felder frei oder besprich dies mit deiner Steuerberatung. Achtung! Deine benannten Posten aus dem Kapitalbedarfsplan werden automatisch in die GuV übernommen. Solltest du die Posten für "GuV-fähige Gründungkosten" und "GuV-fähige Gründungsinvestitionen" umbennen wollen, tue dies in dem Kapitalbedarfsplan.</t>
  </si>
  <si>
    <t>Das Ziel der Liquiditätsplanung ist es sicherzustellen, dass dein Unternehmen immer liquide ist, also immer Geld auf deinem Geschäftskonto hast. 
Während du in der GuV durchaus Verluste machen darfst, muss dein Kontostand jeden Monat deutlich im positiven Bereich liegen, um nicht Insolvenz anmelden zu müssen. 
Dafür werden hier alle Umsatzerlöse und Kosten aus der GuV übernommen und um weitere Einzahlungen (z.B. Einzahlung von Eigenkapital oder Aufnahme von Krediten) oder Auszahlungen (z.B. Privatentnahmen (nur bei Personengesellschaften) oder Tilgung von Krediten) ergänzt. 
Im Falle von Liquiditätsengpässen, also roten Zahlen in einem oder mehreren Monaten, überlege hier, wie du diese z.B. durch die Einzahlung von Eigenkapital oder durch die Aufnahme von Krediten ausgleichen kannst.
Trage hier deine Werte auf monatlicher Basis ein. Die eingegebenen Werte werden automatisch in der Spalte "Summe Jahr" aufsummiert. 
Klick auf das "+" in der Zeilenleiste, um die in der GuV eingetragenen Werte einsehen zu können und alles auf einen Blick zu haben.</t>
  </si>
  <si>
    <t>Eine Mehrwertsteuer-Zahllast entsteht, wenn dein Unternehmen mehr Umsatzsteuer innerhalb einer Periode eingenommen hat, als Vorsteuern vom Finanzamt erstattet wurden. In diesem Fall ist eine Zahlungsverpflichtung gegenüber dem Finanzamt entstanden. Eine Mehrwertsteuererstattung entsteht, wenn dein Unternehmen weniger Umsatzsteuer eingenommen hat, als vom Finanzamt erstatten wurden. Hierbei spricht man von einer Forderung gegenüber dem Finanzamt. Du bekommst somit Geld wieder. Achtung: Dieser Finanzplan bietet dir die Grundlage für deine Liquiditätsplanung, nicht aber für die exakte Berechnung deiner Umsatzsteuerzahllast bzw. -erstattung. Bitte kontaktiere deine Steuerbratung für detaillierte Steuerauskünfte.</t>
  </si>
  <si>
    <t>Praktikant*in</t>
  </si>
  <si>
    <t>Kosten, die zusätzlich zum regulären Lohn anfallen. (Z.B.: vermögenswirksame Leistungen, Weihnachtsgeld etc.)</t>
  </si>
  <si>
    <t>Hiermit sind Arbeitgeberbeiträge zur Sozialversicherung (einschließlich Unfallversicherung) gemeint. Diese variieren zwischen festangestellten Mitarbeiter*innen, Werkstudent*innen, Praktikant*innen und Minijober*innen.
Achtung: Hier wird pauschal mit einem Seteuersatz gerechnet, den du beliebig anpassen kannst. Dieser Finanzplan bietet dir jedoch keine exakte Berechnung des Arbeitgeberanteils zur Sozialversicherung deiner Angestellten.</t>
  </si>
  <si>
    <r>
      <t xml:space="preserve">Arbeitgeberanteil Sozialversicherung </t>
    </r>
    <r>
      <rPr>
        <sz val="10"/>
        <color theme="0"/>
        <rFont val="Calibri (Textkörper)"/>
      </rPr>
      <t>(16)</t>
    </r>
  </si>
  <si>
    <r>
      <t xml:space="preserve">Verbauchsmaterialien </t>
    </r>
    <r>
      <rPr>
        <sz val="10"/>
        <color theme="0"/>
        <rFont val="Calibri (Textkörper)"/>
      </rPr>
      <t>(17)</t>
    </r>
  </si>
  <si>
    <r>
      <t xml:space="preserve">Zinsen </t>
    </r>
    <r>
      <rPr>
        <sz val="10"/>
        <color theme="0"/>
        <rFont val="Calibri (Textkörper)"/>
      </rPr>
      <t>(18)</t>
    </r>
  </si>
  <si>
    <r>
      <t xml:space="preserve">Weitere Kosten </t>
    </r>
    <r>
      <rPr>
        <sz val="10"/>
        <color theme="0"/>
        <rFont val="Calibri (Textkörper)"/>
      </rPr>
      <t>(19)</t>
    </r>
  </si>
  <si>
    <r>
      <t xml:space="preserve"> - Steuern </t>
    </r>
    <r>
      <rPr>
        <sz val="10"/>
        <color theme="0"/>
        <rFont val="Calibri (Textkörper)"/>
      </rPr>
      <t>(20)</t>
    </r>
  </si>
  <si>
    <r>
      <t>4.) ERGEBNIS NACH STEUERN</t>
    </r>
    <r>
      <rPr>
        <sz val="10"/>
        <color theme="0"/>
        <rFont val="Calibri (Textkörper)"/>
      </rPr>
      <t xml:space="preserve"> (21)</t>
    </r>
  </si>
  <si>
    <r>
      <rPr>
        <b/>
        <u/>
        <sz val="13"/>
        <color theme="0"/>
        <rFont val="Calibri"/>
        <family val="2"/>
        <scheme val="minor"/>
      </rPr>
      <t>1.) EINZAHLUNGEN</t>
    </r>
    <r>
      <rPr>
        <b/>
        <sz val="13"/>
        <color theme="0"/>
        <rFont val="Calibri (Textkörper)"/>
      </rPr>
      <t xml:space="preserve"> (inkl. USt.)</t>
    </r>
    <r>
      <rPr>
        <b/>
        <sz val="12"/>
        <color theme="0"/>
        <rFont val="Calibri (Textkörper)"/>
      </rPr>
      <t xml:space="preserve"> </t>
    </r>
    <r>
      <rPr>
        <sz val="10"/>
        <color theme="0"/>
        <rFont val="Calibri (Textkörper)"/>
      </rPr>
      <t>(22)</t>
    </r>
  </si>
  <si>
    <r>
      <t>Sonstige Einzahlungen</t>
    </r>
    <r>
      <rPr>
        <sz val="10"/>
        <color theme="0"/>
        <rFont val="Calibri (Textkörper)"/>
      </rPr>
      <t xml:space="preserve"> (24)</t>
    </r>
  </si>
  <si>
    <r>
      <rPr>
        <b/>
        <u/>
        <sz val="13"/>
        <color theme="0"/>
        <rFont val="Calibri"/>
        <family val="2"/>
        <scheme val="minor"/>
      </rPr>
      <t>2.) AUSZAHLUNGEN</t>
    </r>
    <r>
      <rPr>
        <b/>
        <sz val="13"/>
        <color theme="0"/>
        <rFont val="Calibri (Textkörper)"/>
      </rPr>
      <t xml:space="preserve"> (inkl. VSt.)</t>
    </r>
    <r>
      <rPr>
        <b/>
        <sz val="12"/>
        <color theme="0"/>
        <rFont val="Calibri (Textkörper)"/>
      </rPr>
      <t xml:space="preserve"> </t>
    </r>
    <r>
      <rPr>
        <sz val="10"/>
        <color theme="0"/>
        <rFont val="Calibri (Textkörper)"/>
      </rPr>
      <t>(25)</t>
    </r>
  </si>
  <si>
    <r>
      <t xml:space="preserve">Privatentnahmen </t>
    </r>
    <r>
      <rPr>
        <sz val="10"/>
        <color theme="0"/>
        <rFont val="Calibri (Textkörper)"/>
      </rPr>
      <t>(27)</t>
    </r>
  </si>
  <si>
    <r>
      <t>Ust. Zahllast / Erstattung</t>
    </r>
    <r>
      <rPr>
        <sz val="10"/>
        <color theme="0"/>
        <rFont val="Calibri (Textkörper)"/>
      </rPr>
      <t xml:space="preserve"> (28)</t>
    </r>
  </si>
  <si>
    <r>
      <t>3.) KONTOSTAND</t>
    </r>
    <r>
      <rPr>
        <sz val="13"/>
        <color theme="0"/>
        <rFont val="Calibri (Textkörper)"/>
      </rPr>
      <t xml:space="preserve"> </t>
    </r>
    <r>
      <rPr>
        <sz val="10"/>
        <color theme="0"/>
        <rFont val="Calibri (Textkörper)"/>
      </rPr>
      <t>(29)</t>
    </r>
  </si>
  <si>
    <t>Eintragung Handelsregister</t>
  </si>
  <si>
    <r>
      <rPr>
        <b/>
        <sz val="13"/>
        <color theme="0"/>
        <rFont val="Calibri (Textkörper)"/>
      </rPr>
      <t xml:space="preserve"> = </t>
    </r>
    <r>
      <rPr>
        <b/>
        <u/>
        <sz val="13"/>
        <color theme="0"/>
        <rFont val="Calibri (Textkörper)"/>
      </rPr>
      <t>ERGEBNIS NACH STEUERN</t>
    </r>
    <r>
      <rPr>
        <sz val="10"/>
        <color theme="0"/>
        <rFont val="Calibri (Textkörper)"/>
      </rPr>
      <t xml:space="preserve"> (21)</t>
    </r>
  </si>
  <si>
    <r>
      <rPr>
        <b/>
        <sz val="13"/>
        <color theme="0"/>
        <rFont val="Calibri (Textkörper)"/>
      </rPr>
      <t xml:space="preserve"> = </t>
    </r>
    <r>
      <rPr>
        <b/>
        <u/>
        <sz val="13"/>
        <color theme="0"/>
        <rFont val="Calibri (Textkörper)"/>
      </rPr>
      <t>KONTOSTAND</t>
    </r>
    <r>
      <rPr>
        <sz val="10"/>
        <color theme="0"/>
        <rFont val="Calibri (Textkörper)"/>
      </rPr>
      <t xml:space="preserve"> (29)</t>
    </r>
  </si>
  <si>
    <t>Das Nettogehalt beschreibt die Höhe des Gehalts, welches an die/der Mitarbeiter*in ausgezahlt wird.
Das Bruttogehalt, auch Arbeitgeberbrutto genannt, setzt sich aus mehreren Komponenten zusammen. Der Arbeitgeber hat dabei folgende Anteile zu zahlen:
- Krankenversicherung (7,3%)
- Pflegeversicherung (3,05% / 3,3%)
- Rentenversicherung (9,3%)
- Arbeitslosenversicherung (1,2%)
(Bei Minijobs: 31%)
Z.B.: Bei einem Bruttolohn für einen/einer Mitarbeiter*in von 2500€ beträgt die Gesamtbelastung ca. 3100€.
Hier trägst du das Nettogehalt deines/deiner Mitarbeiters/Mitarbeiterin ein. Der Arbeitgeberanteil zur Sozialversicherung berechnet sich prozentual in "Arbeitgeberanteil Sozialversicherung" (siehe Notiz Nr. 16).</t>
  </si>
  <si>
    <t xml:space="preserve">Nettogehalt (für Mitarbeiter*in) </t>
  </si>
  <si>
    <t>Nettogehalt (für Mitarbeiter*in)</t>
  </si>
  <si>
    <t>Name des Projektes:</t>
  </si>
  <si>
    <t>Produkte:</t>
  </si>
  <si>
    <t>Portemonnaie "WalletSound" 
(Handelsware)</t>
  </si>
  <si>
    <t>Prototyp "BackSound"</t>
  </si>
  <si>
    <t>Entwicklung "BackSound"</t>
  </si>
  <si>
    <t>Design "BackSound"</t>
  </si>
  <si>
    <r>
      <t xml:space="preserve">"BackSound" </t>
    </r>
    <r>
      <rPr>
        <b/>
        <sz val="10"/>
        <color theme="0"/>
        <rFont val="Calibri (Textkörper)"/>
      </rPr>
      <t>(8)</t>
    </r>
  </si>
  <si>
    <t xml:space="preserve"> = Umsatz "BackSound"</t>
  </si>
  <si>
    <t>"BackSound"</t>
  </si>
  <si>
    <t xml:space="preserve"> = Herstellungskosten "BackSound"</t>
  </si>
  <si>
    <t>"WalletSound"</t>
  </si>
  <si>
    <t xml:space="preserve"> = Umsatz "WalletSound"</t>
  </si>
  <si>
    <t xml:space="preserve"> = Herstellungskosten "WalletSound"</t>
  </si>
  <si>
    <t>"BellySound"</t>
  </si>
  <si>
    <t xml:space="preserve"> = Umsatz "BellySound"</t>
  </si>
  <si>
    <t xml:space="preserve"> = Herstellungskosten "BellySound"</t>
  </si>
  <si>
    <t>Produktionsmaschine "BackSound"</t>
  </si>
  <si>
    <t>Verpackungsmaschine</t>
  </si>
  <si>
    <r>
      <t xml:space="preserve">Nettogehalt "Peter" </t>
    </r>
    <r>
      <rPr>
        <sz val="10"/>
        <color theme="0"/>
        <rFont val="Calibri (Textkörper)"/>
      </rPr>
      <t>(14)</t>
    </r>
  </si>
  <si>
    <t>Geschäftsessen Partnerfirma</t>
  </si>
  <si>
    <t>Neues CRM Tool</t>
  </si>
  <si>
    <t>Hausmeisterservice</t>
  </si>
  <si>
    <t>Obstlieferung</t>
  </si>
  <si>
    <t>Reinigungsfirma "Petersen"</t>
  </si>
  <si>
    <t>Crowdfunding Kampagne</t>
  </si>
  <si>
    <t>Weitere Einzahlung 4</t>
  </si>
  <si>
    <t>Weitere Einzahlung 5</t>
  </si>
  <si>
    <t>Business Angel</t>
  </si>
  <si>
    <t>Weitere Auszahlung 2</t>
  </si>
  <si>
    <t>Weitere Auszahlung 3</t>
  </si>
  <si>
    <t>Weitere Auszahlung 4</t>
  </si>
  <si>
    <t>Weitere Auszahlung 5</t>
  </si>
  <si>
    <t>Sonstige Auszahlungen</t>
  </si>
  <si>
    <t>"TravelSounds" GmbH</t>
  </si>
  <si>
    <t>Erstberatung Steuerberatung</t>
  </si>
  <si>
    <t>OnlineMuesli Lieferung</t>
  </si>
  <si>
    <t>Werksbesichtigung</t>
  </si>
  <si>
    <t>Messe Hamburg März '22</t>
  </si>
  <si>
    <t>Preisgewinn Gründungswettbewerb</t>
  </si>
  <si>
    <t>4.) ZUSAMMENFASSUNG</t>
  </si>
  <si>
    <t>Werkstudentin "Vanessa"</t>
  </si>
  <si>
    <t>Minijober "Zoe"</t>
  </si>
  <si>
    <t>Kredit Hausbank</t>
  </si>
  <si>
    <r>
      <t>AG-SV</t>
    </r>
    <r>
      <rPr>
        <sz val="12"/>
        <color theme="0"/>
        <rFont val="Calibri"/>
        <family val="2"/>
        <scheme val="minor"/>
      </rPr>
      <t xml:space="preserve"> </t>
    </r>
    <r>
      <rPr>
        <sz val="10"/>
        <color theme="0"/>
        <rFont val="Calibri (Textkörper)"/>
      </rPr>
      <t>(10)</t>
    </r>
  </si>
  <si>
    <t xml:space="preserve">Bei Steuern, die durch Ausgaben deiner Gründung entstehen, spricht man von Vorsteuer. Den Vorsteuersteuersatz kannst du in den weißen Feldern in Spalte "Steuern" ändern.
AG-SV: Trage hier den prozentualen Wert ein, den du als Arbeitgeber zusätzlich auf das an die Mitarbeiter*innen ausgezahlte Nettogehalt zahlen musst. Achtung: Dieser Finanzplan stellt keine rechtliche Grundlage und keine exakte Genauigkeit für die Höhe des Arbeitgeberanteils zur Sozialversicherung dar. Bitte kontaktiere eine externe Beratung bei weiteren Fragen. </t>
  </si>
  <si>
    <r>
      <t xml:space="preserve">Eigenkapitaleinzahlung CEOs </t>
    </r>
    <r>
      <rPr>
        <sz val="10"/>
        <color theme="0"/>
        <rFont val="Calibri (Textkörper)"/>
      </rPr>
      <t>(23)</t>
    </r>
  </si>
  <si>
    <r>
      <t xml:space="preserve">Kredittilgung Hausbank </t>
    </r>
    <r>
      <rPr>
        <sz val="10"/>
        <color theme="0"/>
        <rFont val="Calibri (Textkörper)"/>
      </rPr>
      <t>(26)</t>
    </r>
  </si>
  <si>
    <t>Rucksack mit Soundsystem 
"BackSound" (Eigenentwicklung)</t>
  </si>
  <si>
    <t>Bauchtasche 
"BellySound"
(Handelsware)</t>
  </si>
  <si>
    <r>
      <t xml:space="preserve">VSt. </t>
    </r>
    <r>
      <rPr>
        <sz val="10"/>
        <color theme="0"/>
        <rFont val="Calibri (Textkörper)"/>
      </rPr>
      <t>(10)</t>
    </r>
  </si>
  <si>
    <r>
      <t>VSt.</t>
    </r>
    <r>
      <rPr>
        <sz val="12"/>
        <color theme="0"/>
        <rFont val="Calibri"/>
        <family val="2"/>
        <scheme val="minor"/>
      </rPr>
      <t xml:space="preserve"> </t>
    </r>
    <r>
      <rPr>
        <sz val="10"/>
        <color theme="0"/>
        <rFont val="Calibri (Textkörper)"/>
      </rPr>
      <t>(10)</t>
    </r>
  </si>
  <si>
    <t>Umsatzerlöse aus der GuV (inkl. Ust.)</t>
  </si>
  <si>
    <t>Firmenfeier</t>
  </si>
  <si>
    <t>Gehalt CEO "Sophie"</t>
  </si>
  <si>
    <t>Gehalt CEO "Julien"</t>
  </si>
  <si>
    <t>EXIST Stipendium Lebensunterhalt</t>
  </si>
  <si>
    <t>EXIST Stipendium Sachausgaben</t>
  </si>
  <si>
    <r>
      <rPr>
        <b/>
        <sz val="13"/>
        <color theme="0"/>
        <rFont val="Calibri (Textkörper)"/>
      </rPr>
      <t xml:space="preserve"> = </t>
    </r>
    <r>
      <rPr>
        <b/>
        <u/>
        <sz val="13"/>
        <color theme="0"/>
        <rFont val="Calibri (Textkörper)"/>
      </rPr>
      <t>EK-FK-QUOTE</t>
    </r>
    <r>
      <rPr>
        <sz val="10"/>
        <color theme="0"/>
        <rFont val="Calibri (Textkörper)"/>
      </rPr>
      <t xml:space="preserve"> (30)</t>
    </r>
  </si>
  <si>
    <t>Hier siehst du deinen aktuellen Kontostand. 
Die Differenz aus Auszahlungen und Einzahlungen ergibt eine Über- bzw. Unterdeckung deines Kontos. Falls du hier rote Zahlen schreibst, also zu wenig Geld auf dem Konto hast, versuche es durch weitere Einzahlungen (z.B. durch Kredite) auszugleichen.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</si>
</sst>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0.00\ &quot;€&quot;;[Red]\-#,##0.00\ &quot;€&quot;"/>
    <numFmt numFmtId="44" formatCode="_-* #,##0.00\ &quot;€&quot;_-;\-* #,##0.00\ &quot;€&quot;_-;_-* &quot;-&quot;??\ &quot;€&quot;_-;_-@_-"/>
    <numFmt numFmtId="43" formatCode="_-* #,##0.00_-;\-* #,##0.00_-;_-* &quot;-&quot;??_-;_-@_-"/>
    <numFmt numFmtId="164" formatCode="_-* #,##0.00\ [$€-407]_-;\-* #,##0.00\ [$€-407]_-;_-* &quot;-&quot;??\ [$€-407]_-;_-@_-"/>
    <numFmt numFmtId="165" formatCode="#,##0.00\ &quot;€&quot;"/>
  </numFmts>
  <fonts count="57">
    <font>
      <sz val="12"/>
      <color theme="1"/>
      <name val="Calibri"/>
      <family val="2"/>
      <scheme val="minor"/>
    </font>
    <font>
      <sz val="12"/>
      <color theme="1"/>
      <name val="Calibri"/>
      <family val="2"/>
      <scheme val="minor"/>
    </font>
    <font>
      <b/>
      <sz val="12"/>
      <color rgb="FF3F3F3F"/>
      <name val="Calibri"/>
      <family val="2"/>
      <scheme val="minor"/>
    </font>
    <font>
      <b/>
      <sz val="12"/>
      <color theme="0"/>
      <name val="Calibri"/>
      <family val="2"/>
      <scheme val="minor"/>
    </font>
    <font>
      <b/>
      <sz val="12"/>
      <color theme="1"/>
      <name val="Calibri"/>
      <family val="2"/>
      <scheme val="minor"/>
    </font>
    <font>
      <sz val="12"/>
      <color theme="0"/>
      <name val="Calibri"/>
      <family val="2"/>
      <scheme val="minor"/>
    </font>
    <font>
      <u/>
      <sz val="12"/>
      <color theme="10"/>
      <name val="Calibri"/>
      <family val="2"/>
      <scheme val="minor"/>
    </font>
    <font>
      <b/>
      <u/>
      <sz val="14"/>
      <color rgb="FF14586F"/>
      <name val="Calibri"/>
      <family val="2"/>
      <scheme val="minor"/>
    </font>
    <font>
      <b/>
      <u/>
      <sz val="12"/>
      <color rgb="FF3F3F3F"/>
      <name val="Calibri"/>
      <family val="2"/>
      <scheme val="minor"/>
    </font>
    <font>
      <b/>
      <sz val="12"/>
      <color rgb="FF373737"/>
      <name val="Calibri"/>
      <family val="2"/>
      <scheme val="minor"/>
    </font>
    <font>
      <sz val="11"/>
      <color rgb="FF373737"/>
      <name val="Calibri"/>
      <family val="2"/>
      <scheme val="minor"/>
    </font>
    <font>
      <sz val="12"/>
      <color rgb="FF373737"/>
      <name val="Calibri"/>
      <family val="2"/>
      <scheme val="minor"/>
    </font>
    <font>
      <b/>
      <sz val="10"/>
      <color rgb="FF000000"/>
      <name val="Tahoma"/>
      <family val="2"/>
    </font>
    <font>
      <sz val="12"/>
      <color rgb="FF3F3F3F"/>
      <name val="Calibri"/>
      <family val="2"/>
      <scheme val="minor"/>
    </font>
    <font>
      <i/>
      <sz val="12"/>
      <color theme="0"/>
      <name val="Calibri"/>
      <family val="2"/>
      <scheme val="minor"/>
    </font>
    <font>
      <b/>
      <u/>
      <sz val="12"/>
      <color theme="0"/>
      <name val="Calibri"/>
      <family val="2"/>
      <scheme val="minor"/>
    </font>
    <font>
      <b/>
      <sz val="12"/>
      <color rgb="FF14586F"/>
      <name val="Calibri"/>
      <family val="2"/>
      <scheme val="minor"/>
    </font>
    <font>
      <sz val="10"/>
      <color rgb="FF000000"/>
      <name val="Calibri"/>
      <family val="2"/>
    </font>
    <font>
      <sz val="10"/>
      <color rgb="FF000000"/>
      <name val="Tahoma"/>
      <family val="2"/>
    </font>
    <font>
      <b/>
      <sz val="12"/>
      <color theme="0"/>
      <name val="Calibri (Textkörper)"/>
    </font>
    <font>
      <sz val="12"/>
      <color theme="0"/>
      <name val="Calibri (Textkörper)"/>
    </font>
    <font>
      <u/>
      <sz val="12"/>
      <color theme="0"/>
      <name val="Calibri"/>
      <family val="2"/>
      <scheme val="minor"/>
    </font>
    <font>
      <b/>
      <u/>
      <sz val="12"/>
      <color theme="0"/>
      <name val="Calibri (Textkörper)"/>
    </font>
    <font>
      <sz val="12"/>
      <color rgb="FF14586F"/>
      <name val="Calibri"/>
      <family val="2"/>
      <scheme val="minor"/>
    </font>
    <font>
      <sz val="12"/>
      <color rgb="FFFFFFFF"/>
      <name val="Calibri"/>
      <family val="2"/>
      <scheme val="minor"/>
    </font>
    <font>
      <b/>
      <u/>
      <sz val="14"/>
      <color theme="0"/>
      <name val="Calibri"/>
      <family val="2"/>
      <scheme val="minor"/>
    </font>
    <font>
      <sz val="12"/>
      <color rgb="FF373737"/>
      <name val="Calibri (Textkörper)"/>
    </font>
    <font>
      <sz val="11"/>
      <color theme="0"/>
      <name val="Calibri"/>
      <family val="2"/>
      <scheme val="minor"/>
    </font>
    <font>
      <b/>
      <u/>
      <sz val="14"/>
      <color rgb="FFFFFFFF"/>
      <name val="Calibri"/>
      <family val="2"/>
      <scheme val="minor"/>
    </font>
    <font>
      <b/>
      <u/>
      <sz val="13"/>
      <color rgb="FFFFFFFF"/>
      <name val="Calibri"/>
      <family val="2"/>
      <scheme val="minor"/>
    </font>
    <font>
      <b/>
      <sz val="14"/>
      <color rgb="FFFFFFFF"/>
      <name val="Calibri (Textkörper)"/>
    </font>
    <font>
      <b/>
      <sz val="13"/>
      <color rgb="FFFFFFFF"/>
      <name val="Calibri (Textkörper)"/>
    </font>
    <font>
      <b/>
      <sz val="14"/>
      <color theme="0"/>
      <name val="Calibri (Textkörper)"/>
    </font>
    <font>
      <sz val="10"/>
      <color rgb="FF000000"/>
      <name val="Tahoma"/>
      <family val="34"/>
    </font>
    <font>
      <b/>
      <sz val="12"/>
      <color rgb="FF14586F"/>
      <name val="Calibri (Textkörper)"/>
    </font>
    <font>
      <sz val="12"/>
      <color rgb="FF14586F"/>
      <name val="Calibri (Textkörper)"/>
    </font>
    <font>
      <sz val="10"/>
      <color theme="0"/>
      <name val="Calibri (Textkörper)"/>
    </font>
    <font>
      <u/>
      <sz val="12"/>
      <color theme="0"/>
      <name val="Calibri (Textkörper)"/>
    </font>
    <font>
      <b/>
      <sz val="12"/>
      <color rgb="FF000000"/>
      <name val="Calibri"/>
      <family val="2"/>
      <scheme val="minor"/>
    </font>
    <font>
      <i/>
      <sz val="10"/>
      <color theme="0"/>
      <name val="Calibri"/>
      <family val="2"/>
      <scheme val="minor"/>
    </font>
    <font>
      <sz val="11"/>
      <color rgb="FF000000"/>
      <name val="Calibri"/>
      <family val="2"/>
      <scheme val="minor"/>
    </font>
    <font>
      <b/>
      <sz val="10"/>
      <color rgb="FF000000"/>
      <name val="Tahoma"/>
      <family val="34"/>
    </font>
    <font>
      <b/>
      <u/>
      <sz val="13"/>
      <color theme="0"/>
      <name val="Calibri"/>
      <family val="2"/>
      <scheme val="minor"/>
    </font>
    <font>
      <sz val="13"/>
      <color theme="0"/>
      <name val="Calibri (Textkörper)"/>
    </font>
    <font>
      <b/>
      <sz val="13"/>
      <color theme="0"/>
      <name val="Calibri (Textkörper)"/>
    </font>
    <font>
      <b/>
      <u/>
      <sz val="13"/>
      <color theme="0"/>
      <name val="Calibri (Textkörper)"/>
    </font>
    <font>
      <u/>
      <sz val="13"/>
      <color theme="0"/>
      <name val="Calibri"/>
      <family val="2"/>
      <scheme val="minor"/>
    </font>
    <font>
      <b/>
      <sz val="13"/>
      <color rgb="FF14586F"/>
      <name val="Calibri"/>
      <family val="2"/>
      <scheme val="minor"/>
    </font>
    <font>
      <sz val="13"/>
      <color theme="1"/>
      <name val="Calibri"/>
      <family val="2"/>
      <scheme val="minor"/>
    </font>
    <font>
      <sz val="12"/>
      <name val="Calibri"/>
      <family val="2"/>
      <scheme val="minor"/>
    </font>
    <font>
      <sz val="12"/>
      <color rgb="FFC00000"/>
      <name val="Calibri"/>
      <family val="2"/>
      <scheme val="minor"/>
    </font>
    <font>
      <b/>
      <sz val="10"/>
      <color theme="0"/>
      <name val="Calibri (Textkörper)"/>
    </font>
    <font>
      <sz val="8"/>
      <name val="Calibri"/>
      <family val="2"/>
      <scheme val="minor"/>
    </font>
    <font>
      <sz val="11"/>
      <color rgb="FF000000"/>
      <name val="+mn-lt"/>
      <charset val="1"/>
    </font>
    <font>
      <b/>
      <u/>
      <sz val="12"/>
      <color rgb="FF14586F"/>
      <name val="Calibri"/>
      <family val="2"/>
      <scheme val="minor"/>
    </font>
    <font>
      <sz val="12"/>
      <color rgb="FF000000"/>
      <name val="Calibri"/>
      <family val="2"/>
      <scheme val="minor"/>
    </font>
    <font>
      <b/>
      <sz val="13"/>
      <color theme="0"/>
      <name val="Calibri"/>
      <family val="2"/>
      <scheme val="minor"/>
    </font>
  </fonts>
  <fills count="9">
    <fill>
      <patternFill patternType="none"/>
    </fill>
    <fill>
      <patternFill patternType="gray125"/>
    </fill>
    <fill>
      <patternFill patternType="solid">
        <fgColor rgb="FF14586F"/>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14586F"/>
        <bgColor rgb="FF000000"/>
      </patternFill>
    </fill>
    <fill>
      <patternFill patternType="solid">
        <fgColor rgb="FFFFFFFF"/>
        <bgColor indexed="64"/>
      </patternFill>
    </fill>
    <fill>
      <patternFill patternType="solid">
        <fgColor rgb="FFFF9800"/>
        <bgColor indexed="64"/>
      </patternFill>
    </fill>
  </fills>
  <borders count="109">
    <border>
      <left/>
      <right/>
      <top/>
      <bottom/>
      <diagonal/>
    </border>
    <border>
      <left style="medium">
        <color rgb="FF14586F"/>
      </left>
      <right/>
      <top style="medium">
        <color rgb="FF14586F"/>
      </top>
      <bottom/>
      <diagonal/>
    </border>
    <border>
      <left/>
      <right/>
      <top style="medium">
        <color rgb="FF14586F"/>
      </top>
      <bottom/>
      <diagonal/>
    </border>
    <border>
      <left/>
      <right style="medium">
        <color rgb="FF14586F"/>
      </right>
      <top style="medium">
        <color rgb="FF14586F"/>
      </top>
      <bottom/>
      <diagonal/>
    </border>
    <border>
      <left style="medium">
        <color rgb="FF14586F"/>
      </left>
      <right/>
      <top/>
      <bottom/>
      <diagonal/>
    </border>
    <border>
      <left/>
      <right style="medium">
        <color rgb="FF14586F"/>
      </right>
      <top/>
      <bottom/>
      <diagonal/>
    </border>
    <border>
      <left style="thin">
        <color rgb="FF373737"/>
      </left>
      <right/>
      <top style="thin">
        <color rgb="FF373737"/>
      </top>
      <bottom style="thin">
        <color rgb="FF373737"/>
      </bottom>
      <diagonal/>
    </border>
    <border>
      <left style="thin">
        <color rgb="FF373737"/>
      </left>
      <right style="thin">
        <color rgb="FF373737"/>
      </right>
      <top style="thin">
        <color rgb="FF373737"/>
      </top>
      <bottom style="thin">
        <color rgb="FF373737"/>
      </bottom>
      <diagonal/>
    </border>
    <border>
      <left style="medium">
        <color rgb="FF14586F"/>
      </left>
      <right/>
      <top/>
      <bottom style="thin">
        <color rgb="FF373737"/>
      </bottom>
      <diagonal/>
    </border>
    <border>
      <left/>
      <right/>
      <top/>
      <bottom style="thin">
        <color rgb="FF373737"/>
      </bottom>
      <diagonal/>
    </border>
    <border>
      <left/>
      <right style="medium">
        <color rgb="FF14586F"/>
      </right>
      <top/>
      <bottom style="thin">
        <color rgb="FF373737"/>
      </bottom>
      <diagonal/>
    </border>
    <border>
      <left style="medium">
        <color rgb="FF14586F"/>
      </left>
      <right/>
      <top/>
      <bottom style="medium">
        <color rgb="FF14586F"/>
      </bottom>
      <diagonal/>
    </border>
    <border>
      <left/>
      <right/>
      <top/>
      <bottom style="medium">
        <color rgb="FF14586F"/>
      </bottom>
      <diagonal/>
    </border>
    <border>
      <left/>
      <right style="medium">
        <color rgb="FF14586F"/>
      </right>
      <top/>
      <bottom style="medium">
        <color rgb="FF14586F"/>
      </bottom>
      <diagonal/>
    </border>
    <border>
      <left style="thin">
        <color rgb="FF14586F"/>
      </left>
      <right/>
      <top style="thin">
        <color rgb="FF14586F"/>
      </top>
      <bottom/>
      <diagonal/>
    </border>
    <border>
      <left/>
      <right/>
      <top style="thin">
        <color rgb="FF14586F"/>
      </top>
      <bottom/>
      <diagonal/>
    </border>
    <border>
      <left style="thin">
        <color theme="0"/>
      </left>
      <right style="thin">
        <color theme="0"/>
      </right>
      <top style="thin">
        <color rgb="FF14586F"/>
      </top>
      <bottom/>
      <diagonal/>
    </border>
    <border>
      <left style="thin">
        <color theme="0"/>
      </left>
      <right style="thin">
        <color rgb="FF14586F"/>
      </right>
      <top style="thin">
        <color rgb="FF14586F"/>
      </top>
      <bottom/>
      <diagonal/>
    </border>
    <border>
      <left style="thin">
        <color rgb="FF14586F"/>
      </left>
      <right/>
      <top/>
      <bottom/>
      <diagonal/>
    </border>
    <border>
      <left style="thin">
        <color theme="0"/>
      </left>
      <right style="thin">
        <color theme="0"/>
      </right>
      <top/>
      <bottom style="thin">
        <color theme="0"/>
      </bottom>
      <diagonal/>
    </border>
    <border>
      <left style="thin">
        <color theme="0"/>
      </left>
      <right style="thin">
        <color rgb="FF14586F"/>
      </right>
      <top/>
      <bottom style="thin">
        <color theme="0"/>
      </bottom>
      <diagonal/>
    </border>
    <border>
      <left style="thin">
        <color rgb="FF14586F"/>
      </left>
      <right/>
      <top style="thin">
        <color theme="0"/>
      </top>
      <bottom/>
      <diagonal/>
    </border>
    <border>
      <left/>
      <right style="thin">
        <color theme="0"/>
      </right>
      <top style="thin">
        <color theme="0"/>
      </top>
      <bottom/>
      <diagonal/>
    </border>
    <border>
      <left/>
      <right style="thin">
        <color rgb="FF14586F"/>
      </right>
      <top/>
      <bottom style="thin">
        <color rgb="FF14586F"/>
      </bottom>
      <diagonal/>
    </border>
    <border>
      <left style="thin">
        <color rgb="FF14586F"/>
      </left>
      <right style="thin">
        <color rgb="FF14586F"/>
      </right>
      <top/>
      <bottom style="thin">
        <color rgb="FF14586F"/>
      </bottom>
      <diagonal/>
    </border>
    <border>
      <left style="thin">
        <color rgb="FF14586F"/>
      </left>
      <right/>
      <top style="thin">
        <color theme="0"/>
      </top>
      <bottom style="thin">
        <color theme="0"/>
      </bottom>
      <diagonal/>
    </border>
    <border>
      <left/>
      <right style="thin">
        <color theme="0"/>
      </right>
      <top style="thin">
        <color theme="0"/>
      </top>
      <bottom style="thin">
        <color theme="0"/>
      </bottom>
      <diagonal/>
    </border>
    <border>
      <left/>
      <right/>
      <top/>
      <bottom style="thin">
        <color rgb="FF14586F"/>
      </bottom>
      <diagonal/>
    </border>
    <border>
      <left style="thin">
        <color rgb="FF14586F"/>
      </left>
      <right/>
      <top style="thin">
        <color theme="0"/>
      </top>
      <bottom style="thin">
        <color rgb="FF14586F"/>
      </bottom>
      <diagonal/>
    </border>
    <border>
      <left/>
      <right style="thin">
        <color theme="0"/>
      </right>
      <top style="thin">
        <color theme="0"/>
      </top>
      <bottom style="thin">
        <color rgb="FF14586F"/>
      </bottom>
      <diagonal/>
    </border>
    <border>
      <left/>
      <right style="thin">
        <color theme="0"/>
      </right>
      <top/>
      <bottom/>
      <diagonal/>
    </border>
    <border>
      <left/>
      <right style="thin">
        <color rgb="FF14586F"/>
      </right>
      <top style="thin">
        <color rgb="FF14586F"/>
      </top>
      <bottom style="thin">
        <color rgb="FF14586F"/>
      </bottom>
      <diagonal/>
    </border>
    <border>
      <left style="thin">
        <color rgb="FF14586F"/>
      </left>
      <right style="thin">
        <color rgb="FF14586F"/>
      </right>
      <top style="thin">
        <color rgb="FF14586F"/>
      </top>
      <bottom style="thin">
        <color rgb="FF14586F"/>
      </bottom>
      <diagonal/>
    </border>
    <border>
      <left style="thin">
        <color rgb="FF14586F"/>
      </left>
      <right/>
      <top/>
      <bottom style="thin">
        <color theme="0"/>
      </bottom>
      <diagonal/>
    </border>
    <border>
      <left/>
      <right style="thin">
        <color theme="0"/>
      </right>
      <top/>
      <bottom style="thin">
        <color theme="0"/>
      </bottom>
      <diagonal/>
    </border>
    <border>
      <left/>
      <right/>
      <top style="thin">
        <color rgb="FF14586F"/>
      </top>
      <bottom style="thin">
        <color rgb="FF14586F"/>
      </bottom>
      <diagonal/>
    </border>
    <border>
      <left/>
      <right/>
      <top style="thin">
        <color theme="0"/>
      </top>
      <bottom/>
      <diagonal/>
    </border>
    <border>
      <left/>
      <right/>
      <top/>
      <bottom style="thin">
        <color theme="0"/>
      </bottom>
      <diagonal/>
    </border>
    <border>
      <left/>
      <right/>
      <top style="thin">
        <color theme="0"/>
      </top>
      <bottom style="thin">
        <color rgb="FF14586F"/>
      </bottom>
      <diagonal/>
    </border>
    <border>
      <left style="thin">
        <color rgb="FF14586F"/>
      </left>
      <right/>
      <top style="thin">
        <color rgb="FF14586F"/>
      </top>
      <bottom style="thin">
        <color rgb="FF14586F"/>
      </bottom>
      <diagonal/>
    </border>
    <border>
      <left style="thin">
        <color theme="0"/>
      </left>
      <right style="thin">
        <color theme="0"/>
      </right>
      <top/>
      <bottom/>
      <diagonal/>
    </border>
    <border>
      <left style="thin">
        <color theme="0"/>
      </left>
      <right style="thin">
        <color rgb="FF14586F"/>
      </right>
      <top/>
      <bottom/>
      <diagonal/>
    </border>
    <border>
      <left style="thin">
        <color rgb="FF14586F"/>
      </left>
      <right/>
      <top/>
      <bottom style="thin">
        <color rgb="FF14586F"/>
      </bottom>
      <diagonal/>
    </border>
    <border>
      <left style="medium">
        <color rgb="FF14586F"/>
      </left>
      <right style="medium">
        <color theme="0"/>
      </right>
      <top style="medium">
        <color rgb="FF14586F"/>
      </top>
      <bottom style="medium">
        <color theme="0"/>
      </bottom>
      <diagonal/>
    </border>
    <border>
      <left style="medium">
        <color theme="0"/>
      </left>
      <right style="medium">
        <color rgb="FF14586F"/>
      </right>
      <top style="medium">
        <color rgb="FF14586F"/>
      </top>
      <bottom style="medium">
        <color theme="0"/>
      </bottom>
      <diagonal/>
    </border>
    <border>
      <left style="medium">
        <color rgb="FF14586F"/>
      </left>
      <right style="medium">
        <color theme="0"/>
      </right>
      <top style="medium">
        <color theme="0"/>
      </top>
      <bottom style="medium">
        <color theme="0"/>
      </bottom>
      <diagonal/>
    </border>
    <border>
      <left style="medium">
        <color theme="0"/>
      </left>
      <right style="medium">
        <color rgb="FF14586F"/>
      </right>
      <top style="medium">
        <color theme="0"/>
      </top>
      <bottom style="medium">
        <color theme="0"/>
      </bottom>
      <diagonal/>
    </border>
    <border>
      <left style="medium">
        <color rgb="FF14586F"/>
      </left>
      <right style="medium">
        <color theme="0"/>
      </right>
      <top style="medium">
        <color theme="0"/>
      </top>
      <bottom style="medium">
        <color rgb="FF14586F"/>
      </bottom>
      <diagonal/>
    </border>
    <border>
      <left style="medium">
        <color theme="0"/>
      </left>
      <right style="medium">
        <color rgb="FF14586F"/>
      </right>
      <top style="medium">
        <color theme="0"/>
      </top>
      <bottom style="medium">
        <color rgb="FF14586F"/>
      </bottom>
      <diagonal/>
    </border>
    <border>
      <left style="thin">
        <color theme="0"/>
      </left>
      <right/>
      <top style="thin">
        <color theme="0"/>
      </top>
      <bottom style="thin">
        <color rgb="FF14586F"/>
      </bottom>
      <diagonal/>
    </border>
    <border>
      <left/>
      <right style="thin">
        <color rgb="FF14586F"/>
      </right>
      <top style="thin">
        <color theme="0"/>
      </top>
      <bottom style="thin">
        <color rgb="FF14586F"/>
      </bottom>
      <diagonal/>
    </border>
    <border>
      <left/>
      <right style="thin">
        <color rgb="FF14586F"/>
      </right>
      <top style="thin">
        <color rgb="FF14586F"/>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top/>
      <bottom/>
      <diagonal/>
    </border>
    <border>
      <left style="thin">
        <color theme="0"/>
      </left>
      <right/>
      <top/>
      <bottom style="thin">
        <color theme="0"/>
      </bottom>
      <diagonal/>
    </border>
    <border>
      <left style="thin">
        <color theme="0"/>
      </left>
      <right/>
      <top style="thin">
        <color theme="0"/>
      </top>
      <bottom/>
      <diagonal/>
    </border>
    <border>
      <left/>
      <right style="thin">
        <color theme="0"/>
      </right>
      <top/>
      <bottom style="thin">
        <color rgb="FF14586F"/>
      </bottom>
      <diagonal/>
    </border>
    <border>
      <left style="thin">
        <color rgb="FF14586F"/>
      </left>
      <right/>
      <top style="thin">
        <color theme="0"/>
      </top>
      <bottom style="thin">
        <color rgb="FFFFFFFF"/>
      </bottom>
      <diagonal/>
    </border>
    <border>
      <left/>
      <right style="thin">
        <color theme="0"/>
      </right>
      <top style="thin">
        <color theme="0"/>
      </top>
      <bottom style="thin">
        <color rgb="FFFFFFFF"/>
      </bottom>
      <diagonal/>
    </border>
    <border>
      <left/>
      <right/>
      <top style="thin">
        <color theme="0"/>
      </top>
      <bottom style="thin">
        <color rgb="FFFFFFFF"/>
      </bottom>
      <diagonal/>
    </border>
    <border>
      <left style="thin">
        <color rgb="FF14586F"/>
      </left>
      <right style="thin">
        <color rgb="FF14586F"/>
      </right>
      <top style="thin">
        <color rgb="FF14586F"/>
      </top>
      <bottom/>
      <diagonal/>
    </border>
    <border>
      <left/>
      <right style="thin">
        <color rgb="FF14586F"/>
      </right>
      <top/>
      <bottom/>
      <diagonal/>
    </border>
    <border>
      <left/>
      <right/>
      <top style="thin">
        <color theme="0"/>
      </top>
      <bottom style="thin">
        <color theme="0"/>
      </bottom>
      <diagonal/>
    </border>
    <border>
      <left/>
      <right style="thin">
        <color rgb="FFFFFFFF"/>
      </right>
      <top/>
      <bottom style="thin">
        <color rgb="FFFFFFFF"/>
      </bottom>
      <diagonal/>
    </border>
    <border>
      <left style="thick">
        <color theme="0"/>
      </left>
      <right/>
      <top style="thick">
        <color theme="0"/>
      </top>
      <bottom style="thick">
        <color theme="0"/>
      </bottom>
      <diagonal/>
    </border>
    <border>
      <left style="medium">
        <color rgb="FF14586F"/>
      </left>
      <right style="medium">
        <color rgb="FF14586F"/>
      </right>
      <top style="medium">
        <color rgb="FF14586F"/>
      </top>
      <bottom style="medium">
        <color rgb="FF14586F"/>
      </bottom>
      <diagonal/>
    </border>
    <border>
      <left style="medium">
        <color rgb="FF14586F"/>
      </left>
      <right style="thick">
        <color theme="0"/>
      </right>
      <top style="medium">
        <color rgb="FF14586F"/>
      </top>
      <bottom style="thick">
        <color theme="0"/>
      </bottom>
      <diagonal/>
    </border>
    <border>
      <left style="thick">
        <color theme="0"/>
      </left>
      <right/>
      <top style="medium">
        <color rgb="FF14586F"/>
      </top>
      <bottom style="thick">
        <color theme="0"/>
      </bottom>
      <diagonal/>
    </border>
    <border>
      <left style="medium">
        <color rgb="FF14586F"/>
      </left>
      <right style="thick">
        <color theme="0"/>
      </right>
      <top style="thick">
        <color theme="0"/>
      </top>
      <bottom style="thick">
        <color theme="0"/>
      </bottom>
      <diagonal/>
    </border>
    <border>
      <left style="medium">
        <color rgb="FF14586F"/>
      </left>
      <right style="thick">
        <color theme="0"/>
      </right>
      <top style="thick">
        <color theme="0"/>
      </top>
      <bottom style="medium">
        <color rgb="FF14586F"/>
      </bottom>
      <diagonal/>
    </border>
    <border>
      <left style="thick">
        <color theme="0"/>
      </left>
      <right/>
      <top style="thick">
        <color theme="0"/>
      </top>
      <bottom style="medium">
        <color rgb="FF14586F"/>
      </bottom>
      <diagonal/>
    </border>
    <border>
      <left/>
      <right style="thin">
        <color theme="0"/>
      </right>
      <top style="thin">
        <color rgb="FF14586F"/>
      </top>
      <bottom/>
      <diagonal/>
    </border>
    <border>
      <left style="thin">
        <color theme="0"/>
      </left>
      <right/>
      <top style="thin">
        <color rgb="FF14586F"/>
      </top>
      <bottom/>
      <diagonal/>
    </border>
    <border>
      <left/>
      <right style="thin">
        <color rgb="FF14586F"/>
      </right>
      <top style="thin">
        <color theme="0"/>
      </top>
      <bottom style="thin">
        <color theme="0"/>
      </bottom>
      <diagonal/>
    </border>
    <border>
      <left/>
      <right style="thin">
        <color rgb="FF14586F"/>
      </right>
      <top style="thin">
        <color theme="0"/>
      </top>
      <bottom/>
      <diagonal/>
    </border>
    <border>
      <left style="thin">
        <color rgb="FF14586F"/>
      </left>
      <right style="thin">
        <color rgb="FF14586F"/>
      </right>
      <top/>
      <bottom/>
      <diagonal/>
    </border>
    <border>
      <left style="medium">
        <color theme="1"/>
      </left>
      <right/>
      <top style="medium">
        <color theme="1"/>
      </top>
      <bottom/>
      <diagonal/>
    </border>
    <border>
      <left/>
      <right style="thin">
        <color rgb="FF14586F"/>
      </right>
      <top style="medium">
        <color theme="1"/>
      </top>
      <bottom/>
      <diagonal/>
    </border>
    <border>
      <left style="thin">
        <color rgb="FF14586F"/>
      </left>
      <right/>
      <top style="medium">
        <color theme="1"/>
      </top>
      <bottom style="thin">
        <color rgb="FF14586F"/>
      </bottom>
      <diagonal/>
    </border>
    <border>
      <left/>
      <right/>
      <top style="medium">
        <color theme="1"/>
      </top>
      <bottom style="thin">
        <color rgb="FF14586F"/>
      </bottom>
      <diagonal/>
    </border>
    <border>
      <left/>
      <right style="thin">
        <color rgb="FF14586F"/>
      </right>
      <top style="medium">
        <color theme="1"/>
      </top>
      <bottom style="thin">
        <color rgb="FF14586F"/>
      </bottom>
      <diagonal/>
    </border>
    <border>
      <left style="thin">
        <color rgb="FF14586F"/>
      </left>
      <right style="thin">
        <color rgb="FF14586F"/>
      </right>
      <top style="medium">
        <color theme="1"/>
      </top>
      <bottom style="thin">
        <color rgb="FF14586F"/>
      </bottom>
      <diagonal/>
    </border>
    <border>
      <left style="thin">
        <color rgb="FF14586F"/>
      </left>
      <right style="medium">
        <color theme="1"/>
      </right>
      <top style="medium">
        <color theme="1"/>
      </top>
      <bottom style="thin">
        <color rgb="FF14586F"/>
      </bottom>
      <diagonal/>
    </border>
    <border>
      <left style="medium">
        <color theme="1"/>
      </left>
      <right/>
      <top/>
      <bottom/>
      <diagonal/>
    </border>
    <border>
      <left style="thin">
        <color rgb="FF14586F"/>
      </left>
      <right style="medium">
        <color theme="1"/>
      </right>
      <top style="thin">
        <color rgb="FF14586F"/>
      </top>
      <bottom style="thin">
        <color rgb="FF14586F"/>
      </bottom>
      <diagonal/>
    </border>
    <border>
      <left style="thin">
        <color rgb="FF14586F"/>
      </left>
      <right style="medium">
        <color theme="1"/>
      </right>
      <top style="thin">
        <color rgb="FF14586F"/>
      </top>
      <bottom/>
      <diagonal/>
    </border>
    <border>
      <left style="medium">
        <color theme="1"/>
      </left>
      <right/>
      <top style="medium">
        <color theme="1"/>
      </top>
      <bottom style="medium">
        <color theme="1"/>
      </bottom>
      <diagonal/>
    </border>
    <border>
      <left/>
      <right style="thin">
        <color rgb="FF14586F"/>
      </right>
      <top style="medium">
        <color theme="1"/>
      </top>
      <bottom style="medium">
        <color theme="1"/>
      </bottom>
      <diagonal/>
    </border>
    <border>
      <left style="thin">
        <color rgb="FF14586F"/>
      </left>
      <right style="thin">
        <color rgb="FF14586F"/>
      </right>
      <top style="medium">
        <color theme="1"/>
      </top>
      <bottom style="medium">
        <color theme="1"/>
      </bottom>
      <diagonal/>
    </border>
    <border>
      <left style="thin">
        <color rgb="FF14586F"/>
      </left>
      <right style="medium">
        <color theme="1"/>
      </right>
      <top style="medium">
        <color theme="1"/>
      </top>
      <bottom style="medium">
        <color theme="1"/>
      </bottom>
      <diagonal/>
    </border>
    <border>
      <left style="thin">
        <color theme="0"/>
      </left>
      <right style="thin">
        <color rgb="FF14586F"/>
      </right>
      <top style="thin">
        <color rgb="FF14586F"/>
      </top>
      <bottom style="thin">
        <color rgb="FF14586F"/>
      </bottom>
      <diagonal/>
    </border>
    <border>
      <left/>
      <right/>
      <top/>
      <bottom style="thin">
        <color rgb="FFFFFFFF"/>
      </bottom>
      <diagonal/>
    </border>
    <border>
      <left/>
      <right style="thin">
        <color rgb="FFFFFFFF"/>
      </right>
      <top/>
      <bottom/>
      <diagonal/>
    </border>
    <border>
      <left style="medium">
        <color theme="1"/>
      </left>
      <right/>
      <top style="thin">
        <color theme="0"/>
      </top>
      <bottom/>
      <diagonal/>
    </border>
    <border>
      <left style="medium">
        <color theme="1"/>
      </left>
      <right/>
      <top style="thin">
        <color theme="0"/>
      </top>
      <bottom style="medium">
        <color theme="1"/>
      </bottom>
      <diagonal/>
    </border>
    <border>
      <left/>
      <right style="thin">
        <color rgb="FF14586F"/>
      </right>
      <top style="thin">
        <color theme="0"/>
      </top>
      <bottom style="medium">
        <color theme="1"/>
      </bottom>
      <diagonal/>
    </border>
    <border>
      <left/>
      <right style="medium">
        <color theme="1"/>
      </right>
      <top style="thin">
        <color rgb="FF14586F"/>
      </top>
      <bottom style="thin">
        <color rgb="FF14586F"/>
      </bottom>
      <diagonal/>
    </border>
    <border>
      <left style="thin">
        <color rgb="FF373737"/>
      </left>
      <right style="thin">
        <color rgb="FF373737"/>
      </right>
      <top style="thin">
        <color rgb="FF373737"/>
      </top>
      <bottom/>
      <diagonal/>
    </border>
    <border>
      <left style="thin">
        <color rgb="FF373737"/>
      </left>
      <right style="thin">
        <color rgb="FF373737"/>
      </right>
      <top/>
      <bottom/>
      <diagonal/>
    </border>
    <border>
      <left style="thin">
        <color rgb="FF373737"/>
      </left>
      <right style="thin">
        <color rgb="FF373737"/>
      </right>
      <top/>
      <bottom style="thin">
        <color rgb="FF373737"/>
      </bottom>
      <diagonal/>
    </border>
    <border>
      <left style="thin">
        <color theme="0"/>
      </left>
      <right/>
      <top style="thin">
        <color rgb="FF14586F"/>
      </top>
      <bottom style="thin">
        <color rgb="FF14586F"/>
      </bottom>
      <diagonal/>
    </border>
    <border>
      <left/>
      <right style="thin">
        <color theme="0"/>
      </right>
      <top style="thin">
        <color rgb="FF14586F"/>
      </top>
      <bottom style="thin">
        <color rgb="FFFFFFFF"/>
      </bottom>
      <diagonal/>
    </border>
    <border>
      <left/>
      <right/>
      <top style="thin">
        <color rgb="FF14586F"/>
      </top>
      <bottom style="thin">
        <color rgb="FFFFFFFF"/>
      </bottom>
      <diagonal/>
    </border>
    <border>
      <left style="thin">
        <color rgb="FFFFFFFF"/>
      </left>
      <right/>
      <top style="thin">
        <color rgb="FF14586F"/>
      </top>
      <bottom style="thin">
        <color rgb="FFFFFFFF"/>
      </bottom>
      <diagonal/>
    </border>
    <border>
      <left style="thin">
        <color rgb="FFFFFFFF"/>
      </left>
      <right/>
      <top/>
      <bottom style="thin">
        <color rgb="FF14586F"/>
      </bottom>
      <diagonal/>
    </border>
    <border>
      <left style="thin">
        <color theme="0"/>
      </left>
      <right/>
      <top style="thin">
        <color rgb="FF14586F"/>
      </top>
      <bottom style="thin">
        <color rgb="FFFFFFFF"/>
      </bottom>
      <diagonal/>
    </border>
    <border>
      <left style="thin">
        <color theme="0"/>
      </left>
      <right/>
      <top/>
      <bottom style="thin">
        <color rgb="FFFFFFFF"/>
      </bottom>
      <diagonal/>
    </border>
    <border>
      <left/>
      <right style="thin">
        <color theme="0"/>
      </right>
      <top/>
      <bottom style="thin">
        <color rgb="FFFFFFFF"/>
      </bottom>
      <diagonal/>
    </border>
  </borders>
  <cellStyleXfs count="5">
    <xf numFmtId="0" fontId="0" fillId="0" borderId="0"/>
    <xf numFmtId="44" fontId="1" fillId="0" borderId="0" applyFont="0" applyFill="0" applyBorder="0" applyAlignment="0" applyProtection="0"/>
    <xf numFmtId="0" fontId="6" fillId="0" borderId="0" applyNumberForma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556">
    <xf numFmtId="0" fontId="0" fillId="0" borderId="0" xfId="0"/>
    <xf numFmtId="0" fontId="8" fillId="0" borderId="4" xfId="0" applyFont="1" applyBorder="1" applyAlignment="1">
      <alignment horizontal="center"/>
    </xf>
    <xf numFmtId="0" fontId="8" fillId="0" borderId="0" xfId="0" applyFont="1" applyAlignment="1">
      <alignment horizontal="center"/>
    </xf>
    <xf numFmtId="0" fontId="0" fillId="0" borderId="5" xfId="0" applyBorder="1"/>
    <xf numFmtId="0" fontId="2" fillId="0" borderId="4" xfId="0" applyFont="1" applyBorder="1"/>
    <xf numFmtId="0" fontId="5" fillId="0" borderId="4" xfId="0" applyFont="1" applyBorder="1"/>
    <xf numFmtId="0" fontId="5" fillId="0" borderId="0" xfId="0" applyFont="1"/>
    <xf numFmtId="0" fontId="2" fillId="0" borderId="8" xfId="0" applyFont="1" applyBorder="1"/>
    <xf numFmtId="0" fontId="0" fillId="0" borderId="9" xfId="0" applyBorder="1"/>
    <xf numFmtId="0" fontId="2" fillId="0" borderId="9" xfId="0" applyFont="1" applyBorder="1"/>
    <xf numFmtId="0" fontId="0" fillId="0" borderId="10" xfId="0" applyBorder="1"/>
    <xf numFmtId="0" fontId="0" fillId="0" borderId="4" xfId="0" applyBorder="1"/>
    <xf numFmtId="0" fontId="6" fillId="0" borderId="0" xfId="2" quotePrefix="1" applyFill="1"/>
    <xf numFmtId="0" fontId="10" fillId="0" borderId="0" xfId="0" applyFont="1"/>
    <xf numFmtId="0" fontId="2" fillId="0" borderId="0" xfId="0" applyFont="1"/>
    <xf numFmtId="0" fontId="2" fillId="0" borderId="4" xfId="0" applyFont="1" applyBorder="1" applyAlignment="1">
      <alignment horizontal="left"/>
    </xf>
    <xf numFmtId="0" fontId="2" fillId="0" borderId="0" xfId="0" applyFont="1" applyAlignment="1">
      <alignment horizontal="left"/>
    </xf>
    <xf numFmtId="0" fontId="11" fillId="0" borderId="0" xfId="0" applyFont="1"/>
    <xf numFmtId="0" fontId="9" fillId="0" borderId="0" xfId="0" applyFont="1"/>
    <xf numFmtId="0" fontId="6" fillId="0" borderId="0" xfId="2" applyFill="1" applyBorder="1"/>
    <xf numFmtId="0" fontId="0" fillId="0" borderId="11" xfId="0" applyBorder="1"/>
    <xf numFmtId="0" fontId="0" fillId="0" borderId="12" xfId="0" applyBorder="1"/>
    <xf numFmtId="0" fontId="0" fillId="0" borderId="13" xfId="0" applyBorder="1"/>
    <xf numFmtId="8" fontId="0" fillId="0" borderId="0" xfId="0" applyNumberFormat="1"/>
    <xf numFmtId="0" fontId="8" fillId="0" borderId="0" xfId="0" applyFont="1"/>
    <xf numFmtId="0" fontId="0" fillId="2" borderId="14" xfId="0" applyFill="1" applyBorder="1"/>
    <xf numFmtId="0" fontId="14" fillId="2" borderId="15" xfId="0" applyFont="1" applyFill="1" applyBorder="1" applyAlignment="1">
      <alignment horizontal="left"/>
    </xf>
    <xf numFmtId="8" fontId="3" fillId="2" borderId="16" xfId="0" applyNumberFormat="1" applyFont="1" applyFill="1" applyBorder="1" applyAlignment="1">
      <alignment horizontal="center"/>
    </xf>
    <xf numFmtId="0" fontId="3" fillId="2" borderId="16" xfId="0" applyFont="1" applyFill="1" applyBorder="1" applyAlignment="1">
      <alignment horizontal="center"/>
    </xf>
    <xf numFmtId="0" fontId="3" fillId="2" borderId="17" xfId="0" applyFont="1" applyFill="1" applyBorder="1" applyAlignment="1">
      <alignment horizontal="center"/>
    </xf>
    <xf numFmtId="0" fontId="5" fillId="2" borderId="14" xfId="0" applyFont="1" applyFill="1" applyBorder="1"/>
    <xf numFmtId="0" fontId="0" fillId="2" borderId="18" xfId="0" applyFill="1" applyBorder="1"/>
    <xf numFmtId="14" fontId="14" fillId="2" borderId="0" xfId="0" applyNumberFormat="1" applyFont="1" applyFill="1" applyAlignment="1">
      <alignment horizontal="left"/>
    </xf>
    <xf numFmtId="8" fontId="3" fillId="2" borderId="19" xfId="0" applyNumberFormat="1" applyFont="1" applyFill="1" applyBorder="1" applyAlignment="1">
      <alignment horizontal="center"/>
    </xf>
    <xf numFmtId="0" fontId="5" fillId="2" borderId="18" xfId="0" applyFont="1" applyFill="1" applyBorder="1"/>
    <xf numFmtId="0" fontId="15" fillId="2" borderId="21" xfId="0" applyFont="1" applyFill="1" applyBorder="1"/>
    <xf numFmtId="0" fontId="15" fillId="2" borderId="25" xfId="0" applyFont="1" applyFill="1" applyBorder="1"/>
    <xf numFmtId="0" fontId="15" fillId="2" borderId="28" xfId="0" applyFont="1" applyFill="1" applyBorder="1"/>
    <xf numFmtId="0" fontId="15" fillId="2" borderId="29" xfId="0" applyFont="1" applyFill="1" applyBorder="1"/>
    <xf numFmtId="0" fontId="5" fillId="2" borderId="30" xfId="0" applyFont="1" applyFill="1" applyBorder="1"/>
    <xf numFmtId="44" fontId="0" fillId="0" borderId="31" xfId="1" applyFont="1" applyFill="1" applyBorder="1" applyAlignment="1"/>
    <xf numFmtId="0" fontId="3" fillId="2" borderId="21" xfId="0" applyFont="1" applyFill="1" applyBorder="1"/>
    <xf numFmtId="0" fontId="3" fillId="2" borderId="22" xfId="0" applyFont="1" applyFill="1" applyBorder="1"/>
    <xf numFmtId="0" fontId="3" fillId="2" borderId="18" xfId="0" applyFont="1" applyFill="1" applyBorder="1"/>
    <xf numFmtId="0" fontId="3" fillId="2" borderId="33" xfId="0" applyFont="1" applyFill="1" applyBorder="1"/>
    <xf numFmtId="0" fontId="5" fillId="2" borderId="34" xfId="0" applyFont="1" applyFill="1" applyBorder="1"/>
    <xf numFmtId="0" fontId="0" fillId="2" borderId="33" xfId="0" applyFill="1" applyBorder="1"/>
    <xf numFmtId="0" fontId="3" fillId="0" borderId="0" xfId="0" applyFont="1"/>
    <xf numFmtId="44" fontId="0" fillId="0" borderId="0" xfId="1" applyFont="1" applyFill="1" applyBorder="1" applyAlignment="1"/>
    <xf numFmtId="44" fontId="0" fillId="0" borderId="32" xfId="1" applyFont="1" applyFill="1" applyBorder="1"/>
    <xf numFmtId="0" fontId="0" fillId="0" borderId="31" xfId="0" applyBorder="1"/>
    <xf numFmtId="0" fontId="3" fillId="2" borderId="25" xfId="0" applyFont="1" applyFill="1" applyBorder="1"/>
    <xf numFmtId="0" fontId="3" fillId="2" borderId="26" xfId="0" applyFont="1" applyFill="1" applyBorder="1"/>
    <xf numFmtId="0" fontId="13" fillId="0" borderId="0" xfId="0" applyFont="1"/>
    <xf numFmtId="14" fontId="3" fillId="2" borderId="18" xfId="0" applyNumberFormat="1" applyFont="1" applyFill="1" applyBorder="1"/>
    <xf numFmtId="8" fontId="3" fillId="2" borderId="20" xfId="0" applyNumberFormat="1" applyFont="1" applyFill="1" applyBorder="1" applyAlignment="1">
      <alignment horizontal="center"/>
    </xf>
    <xf numFmtId="2" fontId="3" fillId="2" borderId="18" xfId="0" applyNumberFormat="1" applyFont="1" applyFill="1" applyBorder="1"/>
    <xf numFmtId="0" fontId="0" fillId="0" borderId="32" xfId="1" applyNumberFormat="1" applyFont="1" applyFill="1" applyBorder="1"/>
    <xf numFmtId="2" fontId="0" fillId="0" borderId="0" xfId="0" applyNumberFormat="1"/>
    <xf numFmtId="44" fontId="4" fillId="0" borderId="32" xfId="1" applyFont="1" applyFill="1" applyBorder="1"/>
    <xf numFmtId="0" fontId="4" fillId="0" borderId="0" xfId="0" applyFont="1"/>
    <xf numFmtId="0" fontId="15" fillId="0" borderId="0" xfId="0" applyFont="1"/>
    <xf numFmtId="8" fontId="4" fillId="0" borderId="0" xfId="0" applyNumberFormat="1" applyFont="1"/>
    <xf numFmtId="44" fontId="4" fillId="0" borderId="0" xfId="1" applyFont="1" applyFill="1" applyBorder="1"/>
    <xf numFmtId="0" fontId="3" fillId="2" borderId="14" xfId="0" applyFont="1" applyFill="1" applyBorder="1"/>
    <xf numFmtId="0" fontId="3" fillId="2" borderId="40" xfId="0" applyFont="1" applyFill="1" applyBorder="1" applyAlignment="1">
      <alignment horizontal="center"/>
    </xf>
    <xf numFmtId="8" fontId="3" fillId="2" borderId="41" xfId="0" applyNumberFormat="1" applyFont="1" applyFill="1" applyBorder="1" applyAlignment="1">
      <alignment horizontal="center"/>
    </xf>
    <xf numFmtId="0" fontId="3" fillId="0" borderId="32" xfId="0" applyFont="1" applyBorder="1"/>
    <xf numFmtId="0" fontId="15" fillId="2" borderId="33" xfId="0" applyFont="1" applyFill="1" applyBorder="1"/>
    <xf numFmtId="0" fontId="3" fillId="2" borderId="36" xfId="0" applyFont="1" applyFill="1" applyBorder="1"/>
    <xf numFmtId="44" fontId="0" fillId="0" borderId="31" xfId="1" applyFont="1" applyFill="1" applyBorder="1"/>
    <xf numFmtId="164" fontId="0" fillId="0" borderId="32" xfId="0" applyNumberFormat="1" applyBorder="1" applyAlignment="1">
      <alignment horizontal="right"/>
    </xf>
    <xf numFmtId="0" fontId="5" fillId="2" borderId="26" xfId="0" applyFont="1" applyFill="1" applyBorder="1"/>
    <xf numFmtId="0" fontId="3" fillId="2" borderId="34" xfId="0" applyFont="1" applyFill="1" applyBorder="1"/>
    <xf numFmtId="8" fontId="15" fillId="2" borderId="26" xfId="0" applyNumberFormat="1" applyFont="1" applyFill="1" applyBorder="1"/>
    <xf numFmtId="0" fontId="5" fillId="2" borderId="22" xfId="0" applyFont="1" applyFill="1" applyBorder="1"/>
    <xf numFmtId="0" fontId="5" fillId="2" borderId="29" xfId="0" applyFont="1" applyFill="1" applyBorder="1"/>
    <xf numFmtId="0" fontId="16" fillId="0" borderId="7" xfId="0" applyFont="1" applyBorder="1"/>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0" xfId="0" applyFont="1" applyAlignment="1">
      <alignment vertical="center"/>
    </xf>
    <xf numFmtId="0" fontId="7" fillId="0" borderId="5" xfId="0" applyFont="1" applyBorder="1" applyAlignment="1">
      <alignment vertical="center"/>
    </xf>
    <xf numFmtId="0" fontId="0" fillId="0" borderId="0" xfId="0" applyAlignment="1">
      <alignment vertical="center"/>
    </xf>
    <xf numFmtId="0" fontId="5" fillId="0" borderId="0" xfId="0" applyFont="1" applyAlignment="1">
      <alignment horizontal="left" vertical="center" wrapText="1"/>
    </xf>
    <xf numFmtId="0" fontId="10" fillId="0" borderId="0" xfId="0" applyFont="1" applyAlignment="1">
      <alignment horizontal="left" vertical="center" wrapText="1"/>
    </xf>
    <xf numFmtId="0" fontId="0" fillId="0" borderId="0" xfId="0" applyAlignment="1">
      <alignment horizontal="left" vertical="center"/>
    </xf>
    <xf numFmtId="0" fontId="0" fillId="0" borderId="0" xfId="0" applyAlignment="1">
      <alignment horizontal="left" vertical="center" wrapText="1"/>
    </xf>
    <xf numFmtId="8" fontId="13" fillId="0" borderId="0" xfId="0" applyNumberFormat="1" applyFont="1" applyAlignment="1">
      <alignment horizontal="left" vertical="center"/>
    </xf>
    <xf numFmtId="0" fontId="8" fillId="0" borderId="0" xfId="0" applyFont="1" applyAlignment="1">
      <alignment horizontal="left" vertical="center"/>
    </xf>
    <xf numFmtId="8" fontId="13" fillId="0" borderId="0" xfId="0" applyNumberFormat="1" applyFont="1" applyAlignment="1">
      <alignment vertical="center"/>
    </xf>
    <xf numFmtId="0" fontId="2" fillId="0" borderId="0" xfId="0" applyFont="1" applyAlignment="1">
      <alignment vertical="center"/>
    </xf>
    <xf numFmtId="8" fontId="0" fillId="0" borderId="0" xfId="0" applyNumberFormat="1" applyAlignment="1">
      <alignment vertical="center"/>
    </xf>
    <xf numFmtId="0" fontId="0" fillId="0" borderId="0" xfId="0" applyAlignment="1">
      <alignment horizontal="center" vertical="center"/>
    </xf>
    <xf numFmtId="0" fontId="10" fillId="0" borderId="0" xfId="0" applyFont="1" applyAlignment="1">
      <alignment horizontal="left" vertical="center" wrapText="1"/>
    </xf>
    <xf numFmtId="44" fontId="0" fillId="5" borderId="32" xfId="1" applyFont="1" applyFill="1" applyBorder="1" applyAlignment="1"/>
    <xf numFmtId="44" fontId="16" fillId="5" borderId="31" xfId="1" applyFont="1" applyFill="1" applyBorder="1" applyAlignment="1"/>
    <xf numFmtId="44" fontId="0" fillId="5" borderId="32" xfId="1" applyFont="1" applyFill="1" applyBorder="1"/>
    <xf numFmtId="44" fontId="16" fillId="5" borderId="32" xfId="1" applyFont="1" applyFill="1" applyBorder="1"/>
    <xf numFmtId="44" fontId="4" fillId="5" borderId="32" xfId="1" applyFont="1" applyFill="1" applyBorder="1"/>
    <xf numFmtId="0" fontId="13" fillId="0" borderId="0" xfId="0" applyFont="1" applyAlignment="1">
      <alignment vertical="center"/>
    </xf>
    <xf numFmtId="0" fontId="23" fillId="3" borderId="0" xfId="2" applyFont="1" applyFill="1" applyBorder="1" applyAlignment="1">
      <alignment horizontal="left" vertical="center"/>
    </xf>
    <xf numFmtId="0" fontId="14" fillId="2" borderId="15" xfId="0" applyFont="1" applyFill="1" applyBorder="1" applyAlignment="1">
      <alignment horizontal="left" vertical="center"/>
    </xf>
    <xf numFmtId="14" fontId="14" fillId="2" borderId="0" xfId="0" applyNumberFormat="1" applyFont="1" applyFill="1" applyAlignment="1">
      <alignment horizontal="left" vertical="center"/>
    </xf>
    <xf numFmtId="0" fontId="15" fillId="2" borderId="0" xfId="0" applyFont="1" applyFill="1" applyBorder="1" applyAlignment="1">
      <alignment horizontal="left" vertical="center"/>
    </xf>
    <xf numFmtId="0" fontId="15" fillId="0" borderId="0" xfId="0" applyFont="1" applyAlignment="1">
      <alignment horizontal="left" vertical="center"/>
    </xf>
    <xf numFmtId="0" fontId="4" fillId="0" borderId="0" xfId="0" applyFont="1" applyAlignment="1">
      <alignment horizontal="left" vertical="center"/>
    </xf>
    <xf numFmtId="44" fontId="16" fillId="5" borderId="31" xfId="1" applyFont="1" applyFill="1" applyBorder="1"/>
    <xf numFmtId="0" fontId="15" fillId="2" borderId="30" xfId="0" applyFont="1" applyFill="1" applyBorder="1"/>
    <xf numFmtId="0" fontId="19" fillId="2" borderId="30" xfId="0" applyFont="1" applyFill="1" applyBorder="1"/>
    <xf numFmtId="2" fontId="20" fillId="2" borderId="30" xfId="0" applyNumberFormat="1" applyFont="1" applyFill="1" applyBorder="1"/>
    <xf numFmtId="0" fontId="20" fillId="2" borderId="30" xfId="0" applyFont="1" applyFill="1" applyBorder="1"/>
    <xf numFmtId="0" fontId="20" fillId="2" borderId="34" xfId="0" applyFont="1" applyFill="1" applyBorder="1"/>
    <xf numFmtId="44" fontId="4" fillId="5" borderId="31" xfId="1" applyFont="1" applyFill="1" applyBorder="1"/>
    <xf numFmtId="0" fontId="3" fillId="2" borderId="22" xfId="0" applyFont="1" applyFill="1" applyBorder="1" applyAlignment="1">
      <alignment wrapText="1"/>
    </xf>
    <xf numFmtId="0" fontId="24" fillId="0" borderId="0" xfId="2" applyFont="1" applyFill="1" applyBorder="1" applyAlignment="1">
      <alignment horizontal="left" vertical="center"/>
    </xf>
    <xf numFmtId="0" fontId="29" fillId="0" borderId="0" xfId="0" applyFont="1" applyFill="1" applyBorder="1" applyAlignment="1">
      <alignment horizontal="left" vertical="center"/>
    </xf>
    <xf numFmtId="44" fontId="0" fillId="5" borderId="32" xfId="1" applyFont="1" applyFill="1" applyBorder="1" applyAlignment="1">
      <alignment vertical="top"/>
    </xf>
    <xf numFmtId="14" fontId="14" fillId="2" borderId="0" xfId="0" applyNumberFormat="1" applyFont="1" applyFill="1" applyBorder="1" applyAlignment="1">
      <alignment horizontal="left"/>
    </xf>
    <xf numFmtId="0" fontId="15" fillId="2" borderId="18" xfId="0" applyFont="1" applyFill="1" applyBorder="1"/>
    <xf numFmtId="0" fontId="19" fillId="2" borderId="54" xfId="0" applyFont="1" applyFill="1" applyBorder="1" applyAlignment="1">
      <alignment horizontal="left" vertical="center"/>
    </xf>
    <xf numFmtId="0" fontId="19" fillId="2" borderId="56" xfId="0" applyFont="1" applyFill="1" applyBorder="1" applyAlignment="1">
      <alignment horizontal="left" vertical="center"/>
    </xf>
    <xf numFmtId="2" fontId="20" fillId="2" borderId="54" xfId="0" applyNumberFormat="1" applyFont="1" applyFill="1" applyBorder="1" applyAlignment="1">
      <alignment horizontal="left" vertical="center"/>
    </xf>
    <xf numFmtId="0" fontId="20" fillId="2" borderId="54" xfId="0" applyFont="1" applyFill="1" applyBorder="1" applyAlignment="1">
      <alignment horizontal="left" vertical="center"/>
    </xf>
    <xf numFmtId="164" fontId="16" fillId="5" borderId="31" xfId="0" applyNumberFormat="1" applyFont="1" applyFill="1" applyBorder="1" applyAlignment="1">
      <alignment horizontal="right"/>
    </xf>
    <xf numFmtId="164" fontId="16" fillId="5" borderId="32" xfId="0" applyNumberFormat="1" applyFont="1" applyFill="1" applyBorder="1" applyAlignment="1">
      <alignment horizontal="right"/>
    </xf>
    <xf numFmtId="44" fontId="16" fillId="0" borderId="0" xfId="1" applyFont="1" applyFill="1" applyBorder="1" applyAlignment="1"/>
    <xf numFmtId="0" fontId="3" fillId="0" borderId="0" xfId="0" applyFont="1" applyFill="1" applyBorder="1"/>
    <xf numFmtId="0" fontId="15" fillId="0" borderId="0" xfId="0" applyFont="1" applyFill="1" applyBorder="1"/>
    <xf numFmtId="44" fontId="1" fillId="5" borderId="23" xfId="1" applyFont="1" applyFill="1" applyBorder="1" applyAlignment="1"/>
    <xf numFmtId="44" fontId="1" fillId="5" borderId="31" xfId="1" applyFont="1" applyFill="1" applyBorder="1" applyAlignment="1"/>
    <xf numFmtId="44" fontId="0" fillId="5" borderId="23" xfId="0" applyNumberFormat="1" applyFill="1" applyBorder="1"/>
    <xf numFmtId="44" fontId="0" fillId="5" borderId="24" xfId="0" applyNumberFormat="1" applyFill="1" applyBorder="1"/>
    <xf numFmtId="44" fontId="0" fillId="5" borderId="31" xfId="0" applyNumberFormat="1" applyFill="1" applyBorder="1"/>
    <xf numFmtId="44" fontId="0" fillId="5" borderId="32" xfId="0" applyNumberFormat="1" applyFill="1" applyBorder="1"/>
    <xf numFmtId="44" fontId="16" fillId="5" borderId="31" xfId="0" applyNumberFormat="1" applyFont="1" applyFill="1" applyBorder="1"/>
    <xf numFmtId="44" fontId="16" fillId="5" borderId="32" xfId="0" applyNumberFormat="1" applyFont="1" applyFill="1" applyBorder="1"/>
    <xf numFmtId="0" fontId="22" fillId="2" borderId="58" xfId="0" applyFont="1" applyFill="1" applyBorder="1"/>
    <xf numFmtId="44" fontId="4" fillId="5" borderId="32" xfId="1" applyFont="1" applyFill="1" applyBorder="1" applyAlignment="1">
      <alignment vertical="top"/>
    </xf>
    <xf numFmtId="44" fontId="1" fillId="5" borderId="32" xfId="1" applyFont="1" applyFill="1" applyBorder="1"/>
    <xf numFmtId="0" fontId="19" fillId="2" borderId="59" xfId="0" applyFont="1" applyFill="1" applyBorder="1"/>
    <xf numFmtId="9" fontId="3" fillId="2" borderId="60" xfId="0" applyNumberFormat="1" applyFont="1" applyFill="1" applyBorder="1" applyAlignment="1">
      <alignment horizontal="left" vertical="center"/>
    </xf>
    <xf numFmtId="0" fontId="14" fillId="2" borderId="0" xfId="0" applyFont="1" applyFill="1" applyBorder="1" applyAlignment="1">
      <alignment horizontal="left"/>
    </xf>
    <xf numFmtId="0" fontId="0" fillId="0" borderId="0" xfId="0" applyAlignment="1">
      <alignment horizontal="center" vertical="center"/>
    </xf>
    <xf numFmtId="0" fontId="10" fillId="0" borderId="0" xfId="0" applyFont="1" applyAlignment="1">
      <alignment horizontal="left" vertical="center" wrapText="1"/>
    </xf>
    <xf numFmtId="0" fontId="0" fillId="0" borderId="0" xfId="0" applyFill="1" applyAlignment="1">
      <alignment horizontal="center" vertical="center"/>
    </xf>
    <xf numFmtId="0" fontId="0" fillId="0" borderId="0" xfId="0" applyFill="1" applyBorder="1" applyAlignment="1">
      <alignment horizontal="center" vertical="center"/>
    </xf>
    <xf numFmtId="164" fontId="4" fillId="5" borderId="32" xfId="0" applyNumberFormat="1" applyFont="1" applyFill="1" applyBorder="1" applyAlignment="1">
      <alignment horizontal="right"/>
    </xf>
    <xf numFmtId="0" fontId="19" fillId="2" borderId="0" xfId="0" applyFont="1" applyFill="1" applyBorder="1" applyAlignment="1">
      <alignment horizontal="left" vertical="center"/>
    </xf>
    <xf numFmtId="2" fontId="20" fillId="2" borderId="0" xfId="0" applyNumberFormat="1" applyFont="1" applyFill="1" applyBorder="1" applyAlignment="1">
      <alignment horizontal="left" vertical="center"/>
    </xf>
    <xf numFmtId="0" fontId="20" fillId="2" borderId="0" xfId="0" applyFont="1" applyFill="1" applyBorder="1" applyAlignment="1">
      <alignment horizontal="left" vertical="center"/>
    </xf>
    <xf numFmtId="0" fontId="19" fillId="2" borderId="36" xfId="0" applyFont="1" applyFill="1" applyBorder="1" applyAlignment="1">
      <alignment horizontal="left" vertical="center"/>
    </xf>
    <xf numFmtId="0" fontId="34" fillId="2" borderId="36" xfId="0" applyFont="1" applyFill="1" applyBorder="1" applyAlignment="1">
      <alignment horizontal="left" vertical="center"/>
    </xf>
    <xf numFmtId="0" fontId="35" fillId="2" borderId="0" xfId="0" applyFont="1" applyFill="1" applyBorder="1" applyAlignment="1">
      <alignment horizontal="left" vertical="center"/>
    </xf>
    <xf numFmtId="0" fontId="34" fillId="2" borderId="0" xfId="0" applyFont="1" applyFill="1" applyBorder="1" applyAlignment="1">
      <alignment horizontal="left" vertical="center"/>
    </xf>
    <xf numFmtId="164" fontId="38" fillId="5" borderId="32" xfId="0" applyNumberFormat="1" applyFont="1" applyFill="1" applyBorder="1" applyAlignment="1">
      <alignment horizontal="right"/>
    </xf>
    <xf numFmtId="164" fontId="4" fillId="5" borderId="31" xfId="0" applyNumberFormat="1" applyFont="1" applyFill="1" applyBorder="1" applyAlignment="1">
      <alignment horizontal="right"/>
    </xf>
    <xf numFmtId="0" fontId="24" fillId="6" borderId="64" xfId="0" applyFont="1" applyFill="1" applyBorder="1"/>
    <xf numFmtId="0" fontId="10" fillId="0" borderId="0" xfId="0" applyNumberFormat="1" applyFont="1" applyAlignment="1">
      <alignment horizontal="center" vertical="center"/>
    </xf>
    <xf numFmtId="0" fontId="3" fillId="0" borderId="0" xfId="0" applyFont="1" applyFill="1" applyAlignment="1"/>
    <xf numFmtId="0" fontId="5" fillId="2" borderId="32" xfId="0" applyFont="1" applyFill="1" applyBorder="1" applyAlignment="1">
      <alignment horizontal="center" vertical="center"/>
    </xf>
    <xf numFmtId="0" fontId="0" fillId="2" borderId="0" xfId="0" applyFill="1" applyAlignment="1">
      <alignment horizontal="left" vertical="center"/>
    </xf>
    <xf numFmtId="0" fontId="5" fillId="2" borderId="0" xfId="0" applyFont="1" applyFill="1" applyBorder="1"/>
    <xf numFmtId="0" fontId="9" fillId="0" borderId="0" xfId="2" applyFont="1" applyFill="1" applyBorder="1"/>
    <xf numFmtId="0" fontId="24" fillId="6" borderId="34" xfId="0" applyFont="1" applyFill="1" applyBorder="1"/>
    <xf numFmtId="44" fontId="1" fillId="0" borderId="32" xfId="1" applyFont="1" applyFill="1" applyBorder="1"/>
    <xf numFmtId="0" fontId="5" fillId="2" borderId="0" xfId="0" applyFont="1" applyFill="1" applyAlignment="1">
      <alignment horizontal="center" vertical="center"/>
    </xf>
    <xf numFmtId="9" fontId="16" fillId="7" borderId="37" xfId="0" applyNumberFormat="1" applyFont="1" applyFill="1" applyBorder="1" applyAlignment="1">
      <alignment horizontal="left" vertical="center"/>
    </xf>
    <xf numFmtId="9" fontId="16" fillId="7" borderId="55" xfId="0" applyNumberFormat="1" applyFont="1" applyFill="1" applyBorder="1" applyAlignment="1">
      <alignment horizontal="left" vertical="center"/>
    </xf>
    <xf numFmtId="9" fontId="16" fillId="2" borderId="56" xfId="3" applyFont="1" applyFill="1" applyBorder="1" applyAlignment="1">
      <alignment horizontal="left" vertical="center"/>
    </xf>
    <xf numFmtId="9" fontId="16" fillId="7" borderId="56" xfId="0" applyNumberFormat="1" applyFont="1" applyFill="1" applyBorder="1" applyAlignment="1">
      <alignment horizontal="left" vertical="center"/>
    </xf>
    <xf numFmtId="0" fontId="40" fillId="0" borderId="32" xfId="0" applyFont="1" applyBorder="1" applyAlignment="1">
      <alignment horizontal="left" vertical="center" readingOrder="1"/>
    </xf>
    <xf numFmtId="0" fontId="40" fillId="0" borderId="32" xfId="0" applyFont="1" applyBorder="1" applyAlignment="1">
      <alignment horizontal="left" vertical="center" wrapText="1" readingOrder="1"/>
    </xf>
    <xf numFmtId="0" fontId="0" fillId="2" borderId="21" xfId="0" applyFill="1" applyBorder="1"/>
    <xf numFmtId="0" fontId="15" fillId="2" borderId="22" xfId="0" applyFont="1" applyFill="1" applyBorder="1" applyAlignment="1">
      <alignment horizontal="left" vertical="center"/>
    </xf>
    <xf numFmtId="0" fontId="15" fillId="2" borderId="26" xfId="0" applyFont="1" applyFill="1" applyBorder="1" applyAlignment="1">
      <alignment horizontal="left" vertical="center"/>
    </xf>
    <xf numFmtId="0" fontId="42" fillId="2" borderId="21" xfId="0" applyFont="1" applyFill="1" applyBorder="1" applyAlignment="1">
      <alignment horizontal="left" vertical="center"/>
    </xf>
    <xf numFmtId="0" fontId="42" fillId="2" borderId="25" xfId="0" applyFont="1" applyFill="1" applyBorder="1" applyAlignment="1">
      <alignment horizontal="left" vertical="center"/>
    </xf>
    <xf numFmtId="8" fontId="45" fillId="2" borderId="25" xfId="0" applyNumberFormat="1" applyFont="1" applyFill="1" applyBorder="1" applyAlignment="1">
      <alignment vertical="center"/>
    </xf>
    <xf numFmtId="0" fontId="45" fillId="2" borderId="28" xfId="0" applyFont="1" applyFill="1" applyBorder="1" applyAlignment="1">
      <alignment vertical="center"/>
    </xf>
    <xf numFmtId="44" fontId="47" fillId="5" borderId="32" xfId="1" applyFont="1" applyFill="1" applyBorder="1" applyAlignment="1">
      <alignment vertical="center"/>
    </xf>
    <xf numFmtId="0" fontId="48" fillId="0" borderId="0" xfId="0" applyFont="1" applyAlignment="1">
      <alignment vertical="center"/>
    </xf>
    <xf numFmtId="0" fontId="3" fillId="2" borderId="19" xfId="0" applyFont="1" applyFill="1" applyBorder="1" applyAlignment="1">
      <alignment horizontal="center" vertical="center"/>
    </xf>
    <xf numFmtId="8" fontId="3" fillId="2" borderId="20" xfId="0" applyNumberFormat="1" applyFont="1" applyFill="1" applyBorder="1" applyAlignment="1">
      <alignment horizontal="center" vertical="center"/>
    </xf>
    <xf numFmtId="8" fontId="3" fillId="2" borderId="40" xfId="0" applyNumberFormat="1" applyFont="1" applyFill="1" applyBorder="1" applyAlignment="1">
      <alignment horizontal="center" vertical="center"/>
    </xf>
    <xf numFmtId="0" fontId="3" fillId="2" borderId="40" xfId="0" applyFont="1" applyFill="1" applyBorder="1" applyAlignment="1">
      <alignment horizontal="center" vertical="center"/>
    </xf>
    <xf numFmtId="8" fontId="42" fillId="2" borderId="26" xfId="0" applyNumberFormat="1" applyFont="1" applyFill="1" applyBorder="1" applyAlignment="1">
      <alignment vertical="center"/>
    </xf>
    <xf numFmtId="8" fontId="48" fillId="0" borderId="0" xfId="0" applyNumberFormat="1" applyFont="1" applyAlignment="1">
      <alignment vertical="center"/>
    </xf>
    <xf numFmtId="0" fontId="45" fillId="2" borderId="42" xfId="0" applyFont="1" applyFill="1" applyBorder="1" applyAlignment="1">
      <alignment vertical="center"/>
    </xf>
    <xf numFmtId="0" fontId="42" fillId="2" borderId="57" xfId="0" applyFont="1" applyFill="1" applyBorder="1" applyAlignment="1">
      <alignment vertical="center"/>
    </xf>
    <xf numFmtId="0" fontId="42" fillId="2" borderId="49" xfId="0" applyFont="1" applyFill="1" applyBorder="1" applyAlignment="1">
      <alignment horizontal="left" vertical="center"/>
    </xf>
    <xf numFmtId="0" fontId="22" fillId="2" borderId="28" xfId="0" applyFont="1" applyFill="1" applyBorder="1" applyAlignment="1">
      <alignment vertical="center"/>
    </xf>
    <xf numFmtId="0" fontId="45" fillId="2" borderId="25" xfId="0" applyFont="1" applyFill="1" applyBorder="1" applyAlignment="1">
      <alignment vertical="center"/>
    </xf>
    <xf numFmtId="0" fontId="19" fillId="2" borderId="26" xfId="0" applyFont="1" applyFill="1" applyBorder="1" applyAlignment="1">
      <alignment vertical="center"/>
    </xf>
    <xf numFmtId="0" fontId="22" fillId="2" borderId="26" xfId="0" applyFont="1" applyFill="1" applyBorder="1" applyAlignment="1">
      <alignment vertical="center"/>
    </xf>
    <xf numFmtId="0" fontId="22" fillId="2" borderId="25" xfId="0" applyFont="1" applyFill="1" applyBorder="1" applyAlignment="1">
      <alignment vertical="center"/>
    </xf>
    <xf numFmtId="0" fontId="10" fillId="0" borderId="66" xfId="0" applyFont="1" applyBorder="1" applyAlignment="1">
      <alignment horizontal="left" vertical="center" wrapText="1"/>
    </xf>
    <xf numFmtId="8" fontId="2" fillId="0" borderId="0" xfId="0" applyNumberFormat="1" applyFont="1"/>
    <xf numFmtId="8" fontId="2" fillId="0" borderId="0" xfId="0" applyNumberFormat="1" applyFont="1" applyAlignment="1">
      <alignment vertical="center"/>
    </xf>
    <xf numFmtId="44" fontId="4" fillId="0" borderId="24" xfId="1" applyFont="1" applyFill="1" applyBorder="1" applyAlignment="1"/>
    <xf numFmtId="0" fontId="4" fillId="5" borderId="32" xfId="1" applyNumberFormat="1" applyFont="1" applyFill="1" applyBorder="1"/>
    <xf numFmtId="44" fontId="4" fillId="0" borderId="32" xfId="1" applyFont="1" applyFill="1" applyBorder="1" applyAlignment="1"/>
    <xf numFmtId="44" fontId="38" fillId="0" borderId="32" xfId="1" applyFont="1" applyFill="1" applyBorder="1"/>
    <xf numFmtId="8" fontId="38" fillId="0" borderId="0" xfId="0" applyNumberFormat="1" applyFont="1"/>
    <xf numFmtId="44" fontId="38" fillId="5" borderId="32" xfId="1" applyFont="1" applyFill="1" applyBorder="1"/>
    <xf numFmtId="44" fontId="4" fillId="5" borderId="32" xfId="1" applyNumberFormat="1" applyFont="1" applyFill="1" applyBorder="1"/>
    <xf numFmtId="0" fontId="49" fillId="0" borderId="0" xfId="0" applyFont="1"/>
    <xf numFmtId="0" fontId="50" fillId="0" borderId="0" xfId="0" applyFont="1"/>
    <xf numFmtId="0" fontId="3" fillId="2" borderId="72" xfId="0" applyFont="1" applyFill="1" applyBorder="1" applyAlignment="1">
      <alignment horizontal="center"/>
    </xf>
    <xf numFmtId="9" fontId="3" fillId="2" borderId="34" xfId="0" applyNumberFormat="1" applyFont="1" applyFill="1" applyBorder="1" applyAlignment="1">
      <alignment horizontal="center"/>
    </xf>
    <xf numFmtId="0" fontId="27" fillId="2" borderId="19" xfId="0" applyFont="1" applyFill="1" applyBorder="1" applyAlignment="1">
      <alignment horizontal="center"/>
    </xf>
    <xf numFmtId="8" fontId="27" fillId="2" borderId="20" xfId="0" applyNumberFormat="1" applyFont="1" applyFill="1" applyBorder="1" applyAlignment="1">
      <alignment horizontal="center"/>
    </xf>
    <xf numFmtId="0" fontId="13" fillId="0" borderId="0" xfId="0" applyFont="1" applyFill="1"/>
    <xf numFmtId="0" fontId="3" fillId="2" borderId="73" xfId="0" applyFont="1" applyFill="1" applyBorder="1" applyAlignment="1">
      <alignment horizontal="center"/>
    </xf>
    <xf numFmtId="8" fontId="3" fillId="2" borderId="55" xfId="0" applyNumberFormat="1" applyFont="1" applyFill="1" applyBorder="1" applyAlignment="1">
      <alignment horizontal="center" vertical="center"/>
    </xf>
    <xf numFmtId="0" fontId="5" fillId="2" borderId="30" xfId="0" applyFont="1" applyFill="1" applyBorder="1" applyAlignment="1">
      <alignment wrapText="1"/>
    </xf>
    <xf numFmtId="0" fontId="3" fillId="2" borderId="0" xfId="0" applyFont="1" applyFill="1" applyBorder="1"/>
    <xf numFmtId="9" fontId="16" fillId="2" borderId="0" xfId="3" applyFont="1" applyFill="1" applyBorder="1" applyAlignment="1">
      <alignment horizontal="left" vertical="center"/>
    </xf>
    <xf numFmtId="0" fontId="5" fillId="2" borderId="0" xfId="0" applyFont="1" applyFill="1" applyAlignment="1">
      <alignment horizontal="center"/>
    </xf>
    <xf numFmtId="164" fontId="4" fillId="5" borderId="32" xfId="1" applyNumberFormat="1" applyFont="1" applyFill="1" applyBorder="1" applyAlignment="1"/>
    <xf numFmtId="164" fontId="4" fillId="0" borderId="32" xfId="1" applyNumberFormat="1" applyFont="1" applyFill="1" applyBorder="1" applyAlignment="1"/>
    <xf numFmtId="44" fontId="4" fillId="0" borderId="32" xfId="1" applyFont="1" applyFill="1" applyBorder="1" applyAlignment="1">
      <alignment horizontal="center"/>
    </xf>
    <xf numFmtId="0" fontId="0" fillId="5" borderId="32" xfId="4" applyNumberFormat="1" applyFont="1" applyFill="1" applyBorder="1" applyAlignment="1">
      <alignment horizontal="right"/>
    </xf>
    <xf numFmtId="0" fontId="4" fillId="5" borderId="32" xfId="1" applyNumberFormat="1" applyFont="1" applyFill="1" applyBorder="1" applyAlignment="1">
      <alignment horizontal="right"/>
    </xf>
    <xf numFmtId="0" fontId="0" fillId="5" borderId="32" xfId="1" applyNumberFormat="1" applyFont="1" applyFill="1" applyBorder="1" applyAlignment="1">
      <alignment horizontal="right"/>
    </xf>
    <xf numFmtId="44" fontId="0" fillId="5" borderId="32" xfId="1" applyFont="1" applyFill="1" applyBorder="1" applyAlignment="1">
      <alignment horizontal="center"/>
    </xf>
    <xf numFmtId="44" fontId="4" fillId="5" borderId="32" xfId="1" applyFont="1" applyFill="1" applyBorder="1" applyAlignment="1">
      <alignment horizontal="center"/>
    </xf>
    <xf numFmtId="0" fontId="5" fillId="2" borderId="18" xfId="4" applyNumberFormat="1" applyFont="1" applyFill="1" applyBorder="1" applyAlignment="1">
      <alignment horizontal="right"/>
    </xf>
    <xf numFmtId="0" fontId="20" fillId="2" borderId="54" xfId="4" applyNumberFormat="1" applyFont="1" applyFill="1" applyBorder="1" applyAlignment="1">
      <alignment horizontal="right" vertical="center"/>
    </xf>
    <xf numFmtId="0" fontId="1" fillId="5" borderId="32" xfId="4" applyNumberFormat="1" applyFont="1" applyFill="1" applyBorder="1" applyAlignment="1">
      <alignment horizontal="right"/>
    </xf>
    <xf numFmtId="0" fontId="1" fillId="0" borderId="0" xfId="4" applyNumberFormat="1" applyFont="1" applyAlignment="1">
      <alignment horizontal="right"/>
    </xf>
    <xf numFmtId="0" fontId="3" fillId="2" borderId="18" xfId="0" applyNumberFormat="1" applyFont="1" applyFill="1" applyBorder="1" applyAlignment="1">
      <alignment horizontal="right"/>
    </xf>
    <xf numFmtId="0" fontId="19" fillId="2" borderId="54" xfId="0" applyNumberFormat="1" applyFont="1" applyFill="1" applyBorder="1" applyAlignment="1">
      <alignment horizontal="right" vertical="center"/>
    </xf>
    <xf numFmtId="0" fontId="4" fillId="0" borderId="0" xfId="0" applyNumberFormat="1" applyFont="1" applyAlignment="1">
      <alignment horizontal="right"/>
    </xf>
    <xf numFmtId="0" fontId="4" fillId="5" borderId="32" xfId="4" applyNumberFormat="1" applyFont="1" applyFill="1" applyBorder="1" applyAlignment="1">
      <alignment horizontal="right"/>
    </xf>
    <xf numFmtId="0" fontId="20" fillId="2" borderId="30" xfId="4" applyNumberFormat="1" applyFont="1" applyFill="1" applyBorder="1" applyAlignment="1">
      <alignment horizontal="left"/>
    </xf>
    <xf numFmtId="0" fontId="20" fillId="2" borderId="30" xfId="0" applyNumberFormat="1" applyFont="1" applyFill="1" applyBorder="1" applyAlignment="1">
      <alignment horizontal="left"/>
    </xf>
    <xf numFmtId="0" fontId="0" fillId="5" borderId="32" xfId="0" applyNumberFormat="1" applyFont="1" applyFill="1" applyBorder="1" applyAlignment="1">
      <alignment horizontal="right"/>
    </xf>
    <xf numFmtId="0" fontId="0" fillId="0" borderId="0" xfId="0" applyNumberFormat="1" applyFont="1" applyAlignment="1">
      <alignment horizontal="right"/>
    </xf>
    <xf numFmtId="164" fontId="4" fillId="0" borderId="0" xfId="0" applyNumberFormat="1" applyFont="1"/>
    <xf numFmtId="164" fontId="3" fillId="2" borderId="18" xfId="0" applyNumberFormat="1" applyFont="1" applyFill="1" applyBorder="1"/>
    <xf numFmtId="164" fontId="0" fillId="0" borderId="0" xfId="0" applyNumberFormat="1" applyFont="1"/>
    <xf numFmtId="164" fontId="1" fillId="0" borderId="0" xfId="3" applyNumberFormat="1" applyFont="1" applyAlignment="1">
      <alignment horizontal="right"/>
    </xf>
    <xf numFmtId="0" fontId="19" fillId="2" borderId="18" xfId="0" applyFont="1" applyFill="1" applyBorder="1"/>
    <xf numFmtId="164" fontId="0" fillId="0" borderId="32" xfId="0" applyNumberFormat="1" applyFill="1" applyBorder="1" applyAlignment="1">
      <alignment horizontal="right"/>
    </xf>
    <xf numFmtId="0" fontId="20" fillId="2" borderId="62" xfId="0" applyFont="1" applyFill="1" applyBorder="1"/>
    <xf numFmtId="0" fontId="19" fillId="2" borderId="75" xfId="0" applyFont="1" applyFill="1" applyBorder="1"/>
    <xf numFmtId="0" fontId="15" fillId="2" borderId="62" xfId="0" applyFont="1" applyFill="1" applyBorder="1"/>
    <xf numFmtId="0" fontId="5" fillId="2" borderId="62" xfId="0" applyFont="1" applyFill="1" applyBorder="1"/>
    <xf numFmtId="0" fontId="15" fillId="2" borderId="74" xfId="0" applyFont="1" applyFill="1" applyBorder="1"/>
    <xf numFmtId="164" fontId="21" fillId="2" borderId="62" xfId="0" applyNumberFormat="1" applyFont="1" applyFill="1" applyBorder="1"/>
    <xf numFmtId="0" fontId="5" fillId="2" borderId="74" xfId="0" applyFont="1" applyFill="1" applyBorder="1"/>
    <xf numFmtId="0" fontId="5" fillId="2" borderId="75" xfId="0" applyFont="1" applyFill="1" applyBorder="1"/>
    <xf numFmtId="0" fontId="46" fillId="2" borderId="50" xfId="0" applyFont="1" applyFill="1" applyBorder="1" applyAlignment="1">
      <alignment vertical="center"/>
    </xf>
    <xf numFmtId="14" fontId="14" fillId="2" borderId="18" xfId="0" applyNumberFormat="1" applyFont="1" applyFill="1" applyBorder="1" applyAlignment="1">
      <alignment horizontal="left"/>
    </xf>
    <xf numFmtId="0" fontId="3" fillId="2" borderId="38" xfId="0" applyFont="1" applyFill="1" applyBorder="1"/>
    <xf numFmtId="164" fontId="16" fillId="0" borderId="0" xfId="0" applyNumberFormat="1" applyFont="1"/>
    <xf numFmtId="0" fontId="20" fillId="2" borderId="62" xfId="0" applyNumberFormat="1" applyFont="1" applyFill="1" applyBorder="1" applyAlignment="1">
      <alignment horizontal="left"/>
    </xf>
    <xf numFmtId="9" fontId="16" fillId="2" borderId="54" xfId="3" applyFont="1" applyFill="1" applyBorder="1" applyAlignment="1">
      <alignment horizontal="left" vertical="center"/>
    </xf>
    <xf numFmtId="9" fontId="16" fillId="2" borderId="55" xfId="3" applyFont="1" applyFill="1" applyBorder="1" applyAlignment="1">
      <alignment horizontal="left" vertical="center"/>
    </xf>
    <xf numFmtId="9" fontId="16" fillId="2" borderId="0" xfId="3" applyFont="1" applyFill="1" applyBorder="1" applyAlignment="1">
      <alignment horizontal="left"/>
    </xf>
    <xf numFmtId="0" fontId="3" fillId="2" borderId="36" xfId="0" applyFont="1" applyFill="1" applyBorder="1" applyAlignment="1">
      <alignment horizontal="left" vertical="center"/>
    </xf>
    <xf numFmtId="0" fontId="15" fillId="2" borderId="21" xfId="0" applyFont="1" applyFill="1" applyBorder="1" applyAlignment="1">
      <alignment vertical="center"/>
    </xf>
    <xf numFmtId="0" fontId="21" fillId="2" borderId="75" xfId="0" applyFont="1" applyFill="1" applyBorder="1" applyAlignment="1">
      <alignment vertical="center"/>
    </xf>
    <xf numFmtId="164" fontId="4" fillId="0" borderId="76" xfId="0" applyNumberFormat="1" applyFont="1" applyBorder="1" applyAlignment="1">
      <alignment horizontal="right" vertical="center"/>
    </xf>
    <xf numFmtId="164" fontId="0" fillId="0" borderId="24" xfId="0" applyNumberFormat="1" applyFont="1" applyFill="1" applyBorder="1" applyAlignment="1">
      <alignment horizontal="center"/>
    </xf>
    <xf numFmtId="164" fontId="4" fillId="5" borderId="24" xfId="0" applyNumberFormat="1" applyFont="1" applyFill="1" applyBorder="1" applyAlignment="1">
      <alignment horizontal="right"/>
    </xf>
    <xf numFmtId="164" fontId="0" fillId="0" borderId="23" xfId="0" applyNumberFormat="1" applyFont="1" applyFill="1" applyBorder="1" applyAlignment="1">
      <alignment horizontal="center"/>
    </xf>
    <xf numFmtId="164" fontId="38" fillId="5" borderId="24" xfId="0" applyNumberFormat="1" applyFont="1" applyFill="1" applyBorder="1" applyAlignment="1">
      <alignment horizontal="right"/>
    </xf>
    <xf numFmtId="0" fontId="15" fillId="2" borderId="75" xfId="0" applyFont="1" applyFill="1" applyBorder="1" applyAlignment="1">
      <alignment vertical="center"/>
    </xf>
    <xf numFmtId="164" fontId="4" fillId="0" borderId="62" xfId="0" applyNumberFormat="1" applyFont="1" applyBorder="1" applyAlignment="1">
      <alignment vertical="center"/>
    </xf>
    <xf numFmtId="164" fontId="4" fillId="0" borderId="76" xfId="0" applyNumberFormat="1" applyFont="1" applyBorder="1" applyAlignment="1">
      <alignment vertical="center"/>
    </xf>
    <xf numFmtId="44" fontId="16" fillId="0" borderId="24" xfId="1" applyFont="1" applyFill="1" applyBorder="1" applyAlignment="1">
      <alignment horizontal="center"/>
    </xf>
    <xf numFmtId="164" fontId="4" fillId="5" borderId="23" xfId="0" applyNumberFormat="1" applyFont="1" applyFill="1" applyBorder="1" applyAlignment="1">
      <alignment horizontal="right"/>
    </xf>
    <xf numFmtId="44" fontId="16" fillId="5" borderId="61" xfId="1" applyFont="1" applyFill="1" applyBorder="1" applyAlignment="1">
      <alignment horizontal="center"/>
    </xf>
    <xf numFmtId="44" fontId="16" fillId="5" borderId="31" xfId="0" applyNumberFormat="1" applyFont="1" applyFill="1" applyBorder="1" applyAlignment="1">
      <alignment vertical="center"/>
    </xf>
    <xf numFmtId="44" fontId="16" fillId="5" borderId="32" xfId="0" applyNumberFormat="1" applyFont="1" applyFill="1" applyBorder="1" applyAlignment="1">
      <alignment vertical="center"/>
    </xf>
    <xf numFmtId="0" fontId="3" fillId="2" borderId="17" xfId="0" applyFont="1" applyFill="1" applyBorder="1" applyAlignment="1">
      <alignment horizontal="center" vertical="center"/>
    </xf>
    <xf numFmtId="8" fontId="3" fillId="2" borderId="41" xfId="0" applyNumberFormat="1" applyFont="1" applyFill="1" applyBorder="1" applyAlignment="1">
      <alignment horizontal="center" vertical="center"/>
    </xf>
    <xf numFmtId="9" fontId="16" fillId="5" borderId="31" xfId="3" applyFont="1" applyFill="1" applyBorder="1" applyAlignment="1"/>
    <xf numFmtId="44" fontId="0" fillId="0" borderId="39" xfId="1" applyFont="1" applyFill="1" applyBorder="1" applyAlignment="1">
      <alignment horizontal="center"/>
    </xf>
    <xf numFmtId="44" fontId="0" fillId="0" borderId="35" xfId="1" applyFont="1" applyFill="1" applyBorder="1" applyAlignment="1">
      <alignment horizontal="center"/>
    </xf>
    <xf numFmtId="44" fontId="0" fillId="0" borderId="31" xfId="1" applyFont="1" applyFill="1" applyBorder="1" applyAlignment="1">
      <alignment horizontal="center"/>
    </xf>
    <xf numFmtId="44" fontId="0" fillId="0" borderId="32" xfId="1" applyFont="1" applyFill="1" applyBorder="1" applyAlignment="1">
      <alignment horizontal="center"/>
    </xf>
    <xf numFmtId="0" fontId="4" fillId="0" borderId="0" xfId="0" applyFont="1" applyBorder="1"/>
    <xf numFmtId="0" fontId="0" fillId="0" borderId="0" xfId="0" applyNumberFormat="1" applyFont="1" applyBorder="1" applyAlignment="1">
      <alignment horizontal="right"/>
    </xf>
    <xf numFmtId="164" fontId="1" fillId="0" borderId="0" xfId="3" applyNumberFormat="1" applyFont="1" applyBorder="1" applyAlignment="1">
      <alignment horizontal="right"/>
    </xf>
    <xf numFmtId="164" fontId="0" fillId="0" borderId="0" xfId="0" applyNumberFormat="1" applyFont="1" applyBorder="1"/>
    <xf numFmtId="164" fontId="4" fillId="0" borderId="0" xfId="0" applyNumberFormat="1" applyFont="1" applyBorder="1"/>
    <xf numFmtId="0" fontId="22" fillId="2" borderId="77" xfId="0" applyFont="1" applyFill="1" applyBorder="1" applyAlignment="1">
      <alignment vertical="center"/>
    </xf>
    <xf numFmtId="0" fontId="22" fillId="2" borderId="78" xfId="0" applyFont="1" applyFill="1" applyBorder="1" applyAlignment="1">
      <alignment vertical="center"/>
    </xf>
    <xf numFmtId="0" fontId="22" fillId="2" borderId="84" xfId="0" applyFont="1" applyFill="1" applyBorder="1" applyAlignment="1">
      <alignment vertical="center"/>
    </xf>
    <xf numFmtId="44" fontId="4" fillId="0" borderId="85" xfId="1" applyFont="1" applyFill="1" applyBorder="1" applyAlignment="1"/>
    <xf numFmtId="164" fontId="3" fillId="2" borderId="87" xfId="0" applyNumberFormat="1" applyFont="1" applyFill="1" applyBorder="1"/>
    <xf numFmtId="164" fontId="15" fillId="2" borderId="88" xfId="0" applyNumberFormat="1" applyFont="1" applyFill="1" applyBorder="1"/>
    <xf numFmtId="164" fontId="16" fillId="5" borderId="89" xfId="0" applyNumberFormat="1" applyFont="1" applyFill="1" applyBorder="1" applyAlignment="1">
      <alignment horizontal="center"/>
    </xf>
    <xf numFmtId="164" fontId="16" fillId="5" borderId="90" xfId="0" applyNumberFormat="1" applyFont="1" applyFill="1" applyBorder="1" applyAlignment="1">
      <alignment horizontal="center"/>
    </xf>
    <xf numFmtId="0" fontId="24" fillId="6" borderId="0" xfId="0" applyFont="1" applyFill="1" applyBorder="1"/>
    <xf numFmtId="9" fontId="23" fillId="2" borderId="0" xfId="0" applyNumberFormat="1" applyFont="1" applyFill="1" applyBorder="1" applyAlignment="1">
      <alignment horizontal="left" vertical="center"/>
    </xf>
    <xf numFmtId="0" fontId="22" fillId="2" borderId="63" xfId="0" applyFont="1" applyFill="1" applyBorder="1"/>
    <xf numFmtId="9" fontId="3" fillId="2" borderId="63" xfId="0" applyNumberFormat="1" applyFont="1" applyFill="1" applyBorder="1" applyAlignment="1">
      <alignment horizontal="left" vertical="center"/>
    </xf>
    <xf numFmtId="0" fontId="15" fillId="2" borderId="42" xfId="0" applyFont="1" applyFill="1" applyBorder="1"/>
    <xf numFmtId="0" fontId="15" fillId="2" borderId="38" xfId="0" applyFont="1" applyFill="1" applyBorder="1"/>
    <xf numFmtId="9" fontId="16" fillId="0" borderId="91" xfId="0" applyNumberFormat="1" applyFont="1" applyFill="1" applyBorder="1" applyAlignment="1">
      <alignment horizontal="left" vertical="center"/>
    </xf>
    <xf numFmtId="9" fontId="23" fillId="2" borderId="20" xfId="0" applyNumberFormat="1" applyFont="1" applyFill="1" applyBorder="1" applyAlignment="1">
      <alignment horizontal="left" vertical="center"/>
    </xf>
    <xf numFmtId="9" fontId="16" fillId="3" borderId="91" xfId="3" applyFont="1" applyFill="1" applyBorder="1" applyAlignment="1">
      <alignment horizontal="left" vertical="center"/>
    </xf>
    <xf numFmtId="9" fontId="23" fillId="2" borderId="20" xfId="3" applyFont="1" applyFill="1" applyBorder="1" applyAlignment="1">
      <alignment horizontal="left" vertical="center"/>
    </xf>
    <xf numFmtId="0" fontId="24" fillId="6" borderId="37" xfId="0" applyFont="1" applyFill="1" applyBorder="1"/>
    <xf numFmtId="0" fontId="24" fillId="6" borderId="92" xfId="0" applyFont="1" applyFill="1" applyBorder="1"/>
    <xf numFmtId="0" fontId="24" fillId="6" borderId="93" xfId="0" applyFont="1" applyFill="1" applyBorder="1"/>
    <xf numFmtId="9" fontId="16" fillId="7" borderId="54" xfId="0" applyNumberFormat="1" applyFont="1" applyFill="1" applyBorder="1" applyAlignment="1">
      <alignment horizontal="left" vertical="center"/>
    </xf>
    <xf numFmtId="0" fontId="20" fillId="2" borderId="36" xfId="0" applyFont="1" applyFill="1" applyBorder="1"/>
    <xf numFmtId="9" fontId="23" fillId="2" borderId="36" xfId="0" applyNumberFormat="1" applyFont="1" applyFill="1" applyBorder="1" applyAlignment="1">
      <alignment horizontal="left" vertical="center"/>
    </xf>
    <xf numFmtId="0" fontId="15" fillId="2" borderId="36" xfId="0" applyFont="1" applyFill="1" applyBorder="1"/>
    <xf numFmtId="0" fontId="15" fillId="2" borderId="36" xfId="0" applyFont="1" applyFill="1" applyBorder="1" applyAlignment="1">
      <alignment horizontal="left" vertical="center"/>
    </xf>
    <xf numFmtId="0" fontId="15" fillId="2" borderId="38" xfId="0" applyFont="1" applyFill="1" applyBorder="1" applyAlignment="1">
      <alignment horizontal="left" vertical="center"/>
    </xf>
    <xf numFmtId="9" fontId="16" fillId="0" borderId="32" xfId="3" applyFont="1" applyFill="1" applyBorder="1" applyAlignment="1">
      <alignment horizontal="left" vertical="center"/>
    </xf>
    <xf numFmtId="0" fontId="22" fillId="2" borderId="94" xfId="0" applyFont="1" applyFill="1" applyBorder="1" applyAlignment="1">
      <alignment vertical="center"/>
    </xf>
    <xf numFmtId="0" fontId="20" fillId="2" borderId="75" xfId="0" applyNumberFormat="1" applyFont="1" applyFill="1" applyBorder="1" applyAlignment="1">
      <alignment horizontal="left"/>
    </xf>
    <xf numFmtId="0" fontId="22" fillId="2" borderId="95" xfId="0" applyFont="1" applyFill="1" applyBorder="1" applyAlignment="1">
      <alignment vertical="center"/>
    </xf>
    <xf numFmtId="0" fontId="20" fillId="2" borderId="96" xfId="0" applyNumberFormat="1" applyFont="1" applyFill="1" applyBorder="1" applyAlignment="1">
      <alignment horizontal="left"/>
    </xf>
    <xf numFmtId="0" fontId="0" fillId="0" borderId="79" xfId="0" applyBorder="1" applyAlignment="1">
      <alignment horizontal="center"/>
    </xf>
    <xf numFmtId="0" fontId="0" fillId="0" borderId="80" xfId="0" applyBorder="1" applyAlignment="1">
      <alignment horizontal="center"/>
    </xf>
    <xf numFmtId="0" fontId="0" fillId="0" borderId="81" xfId="0" applyBorder="1" applyAlignment="1">
      <alignment horizontal="center"/>
    </xf>
    <xf numFmtId="44" fontId="4" fillId="0" borderId="82" xfId="1" applyFont="1" applyFill="1" applyBorder="1" applyAlignment="1"/>
    <xf numFmtId="44" fontId="4" fillId="0" borderId="83" xfId="1" applyFont="1" applyFill="1" applyBorder="1" applyAlignment="1"/>
    <xf numFmtId="44" fontId="4" fillId="0" borderId="85" xfId="1" applyFont="1" applyFill="1" applyBorder="1"/>
    <xf numFmtId="0" fontId="4" fillId="5" borderId="85" xfId="1" applyNumberFormat="1" applyFont="1" applyFill="1" applyBorder="1" applyAlignment="1">
      <alignment horizontal="right"/>
    </xf>
    <xf numFmtId="44" fontId="4" fillId="5" borderId="85" xfId="1" applyFont="1" applyFill="1" applyBorder="1" applyAlignment="1">
      <alignment horizontal="center"/>
    </xf>
    <xf numFmtId="44" fontId="4" fillId="0" borderId="85" xfId="1" applyFont="1" applyFill="1" applyBorder="1" applyAlignment="1">
      <alignment horizontal="center"/>
    </xf>
    <xf numFmtId="44" fontId="16" fillId="5" borderId="86" xfId="1" applyFont="1" applyFill="1" applyBorder="1" applyAlignment="1">
      <alignment horizontal="center"/>
    </xf>
    <xf numFmtId="0" fontId="19" fillId="2" borderId="87" xfId="0" applyFont="1" applyFill="1" applyBorder="1"/>
    <xf numFmtId="0" fontId="15" fillId="2" borderId="88" xfId="0" applyFont="1" applyFill="1" applyBorder="1"/>
    <xf numFmtId="44" fontId="16" fillId="5" borderId="89" xfId="1" applyFont="1" applyFill="1" applyBorder="1" applyAlignment="1">
      <alignment horizontal="center"/>
    </xf>
    <xf numFmtId="44" fontId="16" fillId="5" borderId="90" xfId="1" applyFont="1" applyFill="1" applyBorder="1" applyAlignment="1">
      <alignment horizontal="center"/>
    </xf>
    <xf numFmtId="0" fontId="20" fillId="2" borderId="75" xfId="0" applyFont="1" applyFill="1" applyBorder="1"/>
    <xf numFmtId="0" fontId="20" fillId="2" borderId="96" xfId="0" applyFont="1" applyFill="1" applyBorder="1"/>
    <xf numFmtId="0" fontId="19" fillId="2" borderId="78" xfId="0" applyFont="1" applyFill="1" applyBorder="1" applyAlignment="1">
      <alignment vertical="center"/>
    </xf>
    <xf numFmtId="0" fontId="3" fillId="2" borderId="0" xfId="0" applyFont="1" applyFill="1" applyBorder="1" applyAlignment="1">
      <alignment horizontal="left" vertical="center"/>
    </xf>
    <xf numFmtId="0" fontId="3" fillId="2" borderId="30" xfId="0" applyFont="1" applyFill="1" applyBorder="1"/>
    <xf numFmtId="0" fontId="3" fillId="2" borderId="94" xfId="0" applyFont="1" applyFill="1" applyBorder="1" applyAlignment="1">
      <alignment vertical="center"/>
    </xf>
    <xf numFmtId="0" fontId="3" fillId="2" borderId="84" xfId="0" applyFont="1" applyFill="1" applyBorder="1" applyAlignment="1">
      <alignment vertical="center"/>
    </xf>
    <xf numFmtId="0" fontId="19" fillId="2" borderId="84" xfId="0" applyFont="1" applyFill="1" applyBorder="1" applyAlignment="1">
      <alignment vertical="center"/>
    </xf>
    <xf numFmtId="0" fontId="19" fillId="2" borderId="94" xfId="0" applyFont="1" applyFill="1" applyBorder="1" applyAlignment="1">
      <alignment vertical="center"/>
    </xf>
    <xf numFmtId="0" fontId="20" fillId="2" borderId="0" xfId="0" applyNumberFormat="1" applyFont="1" applyFill="1" applyBorder="1" applyAlignment="1">
      <alignment horizontal="left"/>
    </xf>
    <xf numFmtId="0" fontId="14" fillId="2" borderId="72" xfId="0" applyFont="1" applyFill="1" applyBorder="1" applyAlignment="1">
      <alignment horizontal="left" vertical="center"/>
    </xf>
    <xf numFmtId="0" fontId="39" fillId="2" borderId="34" xfId="0" applyNumberFormat="1" applyFont="1" applyFill="1" applyBorder="1" applyAlignment="1">
      <alignment horizontal="center" vertical="center"/>
    </xf>
    <xf numFmtId="0" fontId="3" fillId="2" borderId="41" xfId="0" applyFont="1" applyFill="1" applyBorder="1" applyAlignment="1">
      <alignment horizontal="center"/>
    </xf>
    <xf numFmtId="8" fontId="5" fillId="2" borderId="0" xfId="0" applyNumberFormat="1" applyFont="1" applyFill="1" applyBorder="1" applyAlignment="1">
      <alignment horizontal="center" vertical="center"/>
    </xf>
    <xf numFmtId="44" fontId="0" fillId="0" borderId="39" xfId="1" applyFont="1" applyFill="1" applyBorder="1" applyAlignment="1">
      <alignment horizontal="center"/>
    </xf>
    <xf numFmtId="44" fontId="0" fillId="0" borderId="35" xfId="1" applyFont="1" applyFill="1" applyBorder="1" applyAlignment="1">
      <alignment horizontal="center"/>
    </xf>
    <xf numFmtId="44" fontId="0" fillId="0" borderId="32" xfId="1" applyFont="1" applyFill="1" applyBorder="1" applyAlignment="1">
      <alignment horizontal="center"/>
    </xf>
    <xf numFmtId="164" fontId="1" fillId="0" borderId="32" xfId="1" applyNumberFormat="1" applyFont="1" applyFill="1" applyBorder="1" applyAlignment="1">
      <alignment horizontal="center"/>
    </xf>
    <xf numFmtId="164" fontId="1" fillId="0" borderId="32" xfId="1" applyNumberFormat="1" applyFont="1" applyFill="1" applyBorder="1" applyAlignment="1"/>
    <xf numFmtId="164" fontId="1" fillId="0" borderId="32" xfId="1" applyNumberFormat="1" applyFont="1" applyFill="1" applyBorder="1"/>
    <xf numFmtId="164" fontId="4" fillId="0" borderId="32" xfId="1" applyNumberFormat="1" applyFont="1" applyFill="1" applyBorder="1"/>
    <xf numFmtId="164" fontId="4" fillId="5" borderId="32" xfId="1" applyNumberFormat="1" applyFont="1" applyFill="1" applyBorder="1"/>
    <xf numFmtId="164" fontId="1" fillId="5" borderId="32" xfId="1" applyNumberFormat="1" applyFont="1" applyFill="1" applyBorder="1" applyAlignment="1">
      <alignment vertical="top"/>
    </xf>
    <xf numFmtId="164" fontId="0" fillId="5" borderId="32" xfId="1" applyNumberFormat="1" applyFont="1" applyFill="1" applyBorder="1" applyAlignment="1">
      <alignment vertical="top"/>
    </xf>
    <xf numFmtId="164" fontId="0" fillId="0" borderId="31" xfId="1" applyNumberFormat="1" applyFont="1" applyFill="1" applyBorder="1" applyAlignment="1">
      <alignment vertical="top"/>
    </xf>
    <xf numFmtId="164" fontId="0" fillId="0" borderId="32" xfId="1" applyNumberFormat="1" applyFont="1" applyFill="1" applyBorder="1" applyAlignment="1">
      <alignment vertical="top"/>
    </xf>
    <xf numFmtId="164" fontId="1" fillId="0" borderId="31" xfId="1" applyNumberFormat="1" applyFont="1" applyFill="1" applyBorder="1" applyAlignment="1">
      <alignment horizontal="center"/>
    </xf>
    <xf numFmtId="164" fontId="1" fillId="0" borderId="31" xfId="1" applyNumberFormat="1" applyFont="1" applyFill="1" applyBorder="1" applyAlignment="1"/>
    <xf numFmtId="44" fontId="1" fillId="5" borderId="32" xfId="1" applyNumberFormat="1" applyFont="1" applyFill="1" applyBorder="1"/>
    <xf numFmtId="0" fontId="4" fillId="2" borderId="0" xfId="0" applyFont="1" applyFill="1"/>
    <xf numFmtId="9" fontId="16" fillId="0" borderId="31" xfId="0" applyNumberFormat="1" applyFont="1" applyFill="1" applyBorder="1" applyAlignment="1">
      <alignment horizontal="left" vertical="center"/>
    </xf>
    <xf numFmtId="9" fontId="16" fillId="2" borderId="31" xfId="0" applyNumberFormat="1" applyFont="1" applyFill="1" applyBorder="1" applyAlignment="1">
      <alignment horizontal="left" vertical="center"/>
    </xf>
    <xf numFmtId="44" fontId="3" fillId="0" borderId="82" xfId="1" applyFont="1" applyBorder="1"/>
    <xf numFmtId="44" fontId="3" fillId="0" borderId="79" xfId="1" applyFont="1" applyBorder="1" applyAlignment="1">
      <alignment horizontal="center"/>
    </xf>
    <xf numFmtId="44" fontId="3" fillId="0" borderId="80" xfId="1" applyFont="1" applyBorder="1" applyAlignment="1">
      <alignment horizontal="center"/>
    </xf>
    <xf numFmtId="44" fontId="3" fillId="0" borderId="83" xfId="1" applyFont="1" applyBorder="1"/>
    <xf numFmtId="44" fontId="4" fillId="0" borderId="35" xfId="1" applyFont="1" applyBorder="1" applyAlignment="1">
      <alignment horizontal="center"/>
    </xf>
    <xf numFmtId="44" fontId="4" fillId="0" borderId="31" xfId="1" applyFont="1" applyBorder="1" applyAlignment="1">
      <alignment horizontal="center"/>
    </xf>
    <xf numFmtId="44" fontId="0" fillId="5" borderId="31" xfId="1" applyFont="1" applyFill="1" applyBorder="1" applyAlignment="1">
      <alignment horizontal="right"/>
    </xf>
    <xf numFmtId="44" fontId="4" fillId="0" borderId="32" xfId="1" applyFont="1" applyBorder="1" applyAlignment="1">
      <alignment horizontal="center"/>
    </xf>
    <xf numFmtId="44" fontId="4" fillId="0" borderId="85" xfId="1" applyFont="1" applyBorder="1" applyAlignment="1">
      <alignment horizontal="center"/>
    </xf>
    <xf numFmtId="44" fontId="0" fillId="5" borderId="31" xfId="1" applyFont="1" applyFill="1" applyBorder="1" applyAlignment="1">
      <alignment horizontal="center"/>
    </xf>
    <xf numFmtId="0" fontId="0" fillId="5" borderId="31" xfId="1" applyNumberFormat="1" applyFont="1" applyFill="1" applyBorder="1" applyAlignment="1">
      <alignment horizontal="right"/>
    </xf>
    <xf numFmtId="0" fontId="4" fillId="5" borderId="31" xfId="1" applyNumberFormat="1" applyFont="1" applyFill="1" applyBorder="1" applyAlignment="1">
      <alignment horizontal="right"/>
    </xf>
    <xf numFmtId="44" fontId="4" fillId="5" borderId="31" xfId="1" applyFont="1" applyFill="1" applyBorder="1" applyAlignment="1">
      <alignment horizontal="right"/>
    </xf>
    <xf numFmtId="44" fontId="4" fillId="5" borderId="31" xfId="1" applyFont="1" applyFill="1" applyBorder="1" applyAlignment="1">
      <alignment horizontal="center"/>
    </xf>
    <xf numFmtId="0" fontId="4" fillId="5" borderId="97" xfId="1" applyNumberFormat="1" applyFont="1" applyFill="1" applyBorder="1" applyAlignment="1">
      <alignment horizontal="right"/>
    </xf>
    <xf numFmtId="44" fontId="4" fillId="5" borderId="97" xfId="1" applyFont="1" applyFill="1" applyBorder="1" applyAlignment="1">
      <alignment horizontal="right"/>
    </xf>
    <xf numFmtId="44" fontId="4" fillId="5" borderId="97" xfId="1" applyFont="1" applyFill="1" applyBorder="1" applyAlignment="1">
      <alignment horizontal="center"/>
    </xf>
    <xf numFmtId="0" fontId="54" fillId="0" borderId="6" xfId="0" applyFont="1" applyBorder="1"/>
    <xf numFmtId="0" fontId="16" fillId="0" borderId="6" xfId="0" applyFont="1" applyBorder="1"/>
    <xf numFmtId="0" fontId="8" fillId="0" borderId="98" xfId="0" applyFont="1" applyBorder="1" applyAlignment="1">
      <alignment horizontal="center"/>
    </xf>
    <xf numFmtId="0" fontId="23" fillId="0" borderId="6" xfId="0" applyFont="1" applyBorder="1" applyAlignment="1">
      <alignment wrapText="1"/>
    </xf>
    <xf numFmtId="0" fontId="8" fillId="0" borderId="99" xfId="0" applyFont="1" applyBorder="1" applyAlignment="1">
      <alignment horizontal="center"/>
    </xf>
    <xf numFmtId="0" fontId="8" fillId="0" borderId="100" xfId="0" applyFont="1" applyBorder="1" applyAlignment="1">
      <alignment horizontal="center"/>
    </xf>
    <xf numFmtId="44" fontId="55" fillId="0" borderId="31" xfId="0" applyNumberFormat="1" applyFont="1" applyBorder="1"/>
    <xf numFmtId="44" fontId="1" fillId="0" borderId="31" xfId="1" applyFont="1" applyFill="1" applyBorder="1" applyAlignment="1"/>
    <xf numFmtId="44" fontId="1" fillId="0" borderId="32" xfId="1" applyFont="1" applyFill="1" applyBorder="1" applyAlignment="1">
      <alignment horizontal="center"/>
    </xf>
    <xf numFmtId="44" fontId="1" fillId="0" borderId="32" xfId="1" applyFont="1" applyFill="1" applyBorder="1" applyAlignment="1"/>
    <xf numFmtId="165" fontId="0" fillId="0" borderId="31" xfId="0" applyNumberFormat="1" applyBorder="1"/>
    <xf numFmtId="44" fontId="55" fillId="0" borderId="32" xfId="0" applyNumberFormat="1" applyFont="1" applyBorder="1"/>
    <xf numFmtId="44" fontId="55" fillId="0" borderId="24" xfId="0" applyNumberFormat="1" applyFont="1" applyBorder="1"/>
    <xf numFmtId="44" fontId="55" fillId="0" borderId="23" xfId="0" applyNumberFormat="1" applyFont="1" applyBorder="1"/>
    <xf numFmtId="164" fontId="0" fillId="0" borderId="31" xfId="0" applyNumberFormat="1" applyBorder="1"/>
    <xf numFmtId="0" fontId="3" fillId="2" borderId="63" xfId="0" applyFont="1" applyFill="1" applyBorder="1" applyAlignment="1">
      <alignment horizontal="left" vertical="center"/>
    </xf>
    <xf numFmtId="0" fontId="3" fillId="2" borderId="53" xfId="0" applyFont="1" applyFill="1" applyBorder="1" applyAlignment="1">
      <alignment horizontal="left" vertical="center"/>
    </xf>
    <xf numFmtId="8" fontId="56" fillId="2" borderId="52" xfId="0" applyNumberFormat="1" applyFont="1" applyFill="1" applyBorder="1" applyAlignment="1">
      <alignment horizontal="left" vertical="center"/>
    </xf>
    <xf numFmtId="8" fontId="5" fillId="2" borderId="105" xfId="0" applyNumberFormat="1" applyFont="1" applyFill="1" applyBorder="1" applyAlignment="1">
      <alignment horizontal="center" vertical="center"/>
    </xf>
    <xf numFmtId="8" fontId="5" fillId="2" borderId="27" xfId="0" applyNumberFormat="1" applyFont="1" applyFill="1" applyBorder="1" applyAlignment="1">
      <alignment horizontal="center" vertical="center"/>
    </xf>
    <xf numFmtId="8" fontId="5" fillId="2" borderId="57" xfId="0" applyNumberFormat="1" applyFont="1" applyFill="1" applyBorder="1" applyAlignment="1">
      <alignment horizontal="center" vertical="center"/>
    </xf>
    <xf numFmtId="0" fontId="5" fillId="2" borderId="105"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57" xfId="0" applyFont="1" applyFill="1" applyBorder="1" applyAlignment="1">
      <alignment horizontal="center" vertical="center"/>
    </xf>
    <xf numFmtId="0" fontId="5" fillId="8" borderId="27" xfId="0" applyFont="1" applyFill="1" applyBorder="1" applyAlignment="1">
      <alignment horizontal="center" vertical="center"/>
    </xf>
    <xf numFmtId="0" fontId="5" fillId="8" borderId="0" xfId="0" applyFont="1" applyFill="1" applyAlignment="1">
      <alignment horizontal="center" vertical="center"/>
    </xf>
    <xf numFmtId="0" fontId="19" fillId="8" borderId="22" xfId="0" applyFont="1" applyFill="1" applyBorder="1"/>
    <xf numFmtId="0" fontId="3" fillId="8" borderId="21" xfId="0" applyFont="1" applyFill="1" applyBorder="1"/>
    <xf numFmtId="0" fontId="3" fillId="8" borderId="18" xfId="0" applyFont="1" applyFill="1" applyBorder="1"/>
    <xf numFmtId="0" fontId="19" fillId="8" borderId="30" xfId="0" applyFont="1" applyFill="1" applyBorder="1"/>
    <xf numFmtId="0" fontId="5" fillId="8" borderId="18" xfId="0" applyFont="1" applyFill="1" applyBorder="1"/>
    <xf numFmtId="8" fontId="5" fillId="8" borderId="27" xfId="0" applyNumberFormat="1" applyFont="1" applyFill="1" applyBorder="1" applyAlignment="1">
      <alignment horizontal="center" vertical="center"/>
    </xf>
    <xf numFmtId="8" fontId="5" fillId="8" borderId="0" xfId="0" applyNumberFormat="1" applyFont="1" applyFill="1" applyBorder="1" applyAlignment="1">
      <alignment horizontal="center" vertical="center"/>
    </xf>
    <xf numFmtId="0" fontId="0" fillId="5" borderId="32" xfId="0" applyFill="1" applyBorder="1"/>
    <xf numFmtId="0" fontId="0" fillId="5" borderId="31" xfId="0" applyFill="1" applyBorder="1"/>
    <xf numFmtId="44" fontId="0" fillId="0" borderId="23" xfId="1" applyFont="1" applyFill="1" applyBorder="1"/>
    <xf numFmtId="0" fontId="10" fillId="0" borderId="0" xfId="0" applyFont="1" applyAlignment="1">
      <alignment horizontal="left" vertical="center" wrapText="1"/>
    </xf>
    <xf numFmtId="164" fontId="0" fillId="4" borderId="61" xfId="1" applyNumberFormat="1" applyFont="1" applyFill="1" applyBorder="1" applyAlignment="1">
      <alignment horizontal="center" vertical="center"/>
    </xf>
    <xf numFmtId="164" fontId="0" fillId="4" borderId="24" xfId="1" applyNumberFormat="1" applyFont="1" applyFill="1" applyBorder="1" applyAlignment="1">
      <alignment horizontal="center" vertical="center"/>
    </xf>
    <xf numFmtId="0" fontId="10" fillId="0" borderId="0" xfId="0" applyFont="1" applyAlignment="1">
      <alignment horizontal="center" vertical="center" wrapText="1"/>
    </xf>
    <xf numFmtId="0" fontId="0" fillId="0" borderId="0" xfId="0" applyAlignment="1">
      <alignment horizontal="center" vertical="center"/>
    </xf>
    <xf numFmtId="0" fontId="7" fillId="0" borderId="2" xfId="0" applyFont="1" applyBorder="1" applyAlignment="1">
      <alignment horizontal="left" vertical="center"/>
    </xf>
    <xf numFmtId="0" fontId="7" fillId="0" borderId="0" xfId="0" applyFont="1" applyBorder="1" applyAlignment="1">
      <alignment horizontal="left" vertical="center"/>
    </xf>
    <xf numFmtId="0" fontId="25" fillId="2" borderId="67" xfId="2" applyFont="1" applyFill="1" applyBorder="1" applyAlignment="1">
      <alignment horizontal="left" vertical="center" wrapText="1"/>
    </xf>
    <xf numFmtId="0" fontId="25" fillId="2" borderId="68" xfId="2" applyFont="1" applyFill="1" applyBorder="1" applyAlignment="1">
      <alignment horizontal="left" vertical="center" wrapText="1"/>
    </xf>
    <xf numFmtId="0" fontId="25" fillId="2" borderId="69" xfId="2" applyFont="1" applyFill="1" applyBorder="1" applyAlignment="1">
      <alignment horizontal="left" vertical="center" wrapText="1"/>
    </xf>
    <xf numFmtId="0" fontId="25" fillId="2" borderId="65" xfId="2" applyFont="1" applyFill="1" applyBorder="1" applyAlignment="1">
      <alignment horizontal="left" vertical="center" wrapText="1"/>
    </xf>
    <xf numFmtId="0" fontId="25" fillId="2" borderId="70" xfId="2" applyFont="1" applyFill="1" applyBorder="1" applyAlignment="1">
      <alignment horizontal="left" vertical="center" wrapText="1"/>
    </xf>
    <xf numFmtId="0" fontId="25" fillId="2" borderId="71" xfId="2" applyFont="1" applyFill="1" applyBorder="1" applyAlignment="1">
      <alignment horizontal="left" vertical="center" wrapText="1"/>
    </xf>
    <xf numFmtId="44" fontId="0" fillId="0" borderId="101" xfId="1" applyFont="1" applyFill="1" applyBorder="1" applyAlignment="1">
      <alignment horizontal="center"/>
    </xf>
    <xf numFmtId="44" fontId="0" fillId="0" borderId="35" xfId="1" applyFont="1" applyFill="1" applyBorder="1" applyAlignment="1">
      <alignment horizontal="center"/>
    </xf>
    <xf numFmtId="44" fontId="0" fillId="0" borderId="31" xfId="1" applyFont="1" applyFill="1" applyBorder="1" applyAlignment="1">
      <alignment horizontal="center"/>
    </xf>
    <xf numFmtId="0" fontId="0" fillId="0" borderId="101" xfId="0" applyBorder="1" applyAlignment="1">
      <alignment horizontal="center"/>
    </xf>
    <xf numFmtId="0" fontId="0" fillId="0" borderId="35" xfId="0" applyBorder="1" applyAlignment="1">
      <alignment horizontal="center"/>
    </xf>
    <xf numFmtId="0" fontId="0" fillId="0" borderId="31" xfId="0" applyBorder="1" applyAlignment="1">
      <alignment horizontal="center"/>
    </xf>
    <xf numFmtId="44" fontId="0" fillId="0" borderId="49" xfId="1" applyFont="1" applyFill="1" applyBorder="1" applyAlignment="1">
      <alignment horizontal="left" vertical="center"/>
    </xf>
    <xf numFmtId="44" fontId="0" fillId="0" borderId="38" xfId="1" applyFont="1" applyFill="1" applyBorder="1" applyAlignment="1">
      <alignment horizontal="left" vertical="center"/>
    </xf>
    <xf numFmtId="44" fontId="0" fillId="0" borderId="50" xfId="1" applyFont="1" applyFill="1" applyBorder="1" applyAlignment="1">
      <alignment horizontal="left" vertical="center"/>
    </xf>
    <xf numFmtId="44" fontId="0" fillId="0" borderId="27" xfId="1" applyFont="1" applyFill="1" applyBorder="1" applyAlignment="1">
      <alignment horizontal="left" vertical="center"/>
    </xf>
    <xf numFmtId="44" fontId="0" fillId="0" borderId="23" xfId="1" applyFont="1" applyFill="1" applyBorder="1" applyAlignment="1">
      <alignment horizontal="left" vertical="center"/>
    </xf>
    <xf numFmtId="0" fontId="3" fillId="2" borderId="32" xfId="0" applyFont="1" applyFill="1" applyBorder="1" applyAlignment="1">
      <alignment horizontal="left"/>
    </xf>
    <xf numFmtId="9" fontId="9" fillId="0" borderId="32" xfId="3" applyFont="1" applyFill="1" applyBorder="1" applyAlignment="1">
      <alignment horizontal="left"/>
    </xf>
    <xf numFmtId="0" fontId="10" fillId="0" borderId="14" xfId="0" applyFont="1" applyBorder="1" applyAlignment="1">
      <alignment horizontal="left" vertical="center" wrapText="1"/>
    </xf>
    <xf numFmtId="0" fontId="10" fillId="0" borderId="15" xfId="0" applyFont="1" applyBorder="1" applyAlignment="1">
      <alignment horizontal="left" vertical="center" wrapText="1"/>
    </xf>
    <xf numFmtId="0" fontId="10" fillId="0" borderId="51" xfId="0" applyFont="1" applyBorder="1" applyAlignment="1">
      <alignment horizontal="left" vertical="center" wrapText="1"/>
    </xf>
    <xf numFmtId="0" fontId="10" fillId="0" borderId="18" xfId="0" applyFont="1" applyBorder="1" applyAlignment="1">
      <alignment horizontal="left" vertical="center" wrapText="1"/>
    </xf>
    <xf numFmtId="0" fontId="10" fillId="0" borderId="0" xfId="0" applyFont="1" applyBorder="1" applyAlignment="1">
      <alignment horizontal="left" vertical="center" wrapText="1"/>
    </xf>
    <xf numFmtId="0" fontId="10" fillId="0" borderId="62" xfId="0" applyFont="1" applyBorder="1" applyAlignment="1">
      <alignment horizontal="left" vertical="center" wrapText="1"/>
    </xf>
    <xf numFmtId="0" fontId="10" fillId="0" borderId="42" xfId="0" applyFont="1" applyBorder="1" applyAlignment="1">
      <alignment horizontal="left" vertical="center" wrapText="1"/>
    </xf>
    <xf numFmtId="0" fontId="10" fillId="0" borderId="27" xfId="0" applyFont="1" applyBorder="1" applyAlignment="1">
      <alignment horizontal="left" vertical="center" wrapText="1"/>
    </xf>
    <xf numFmtId="0" fontId="10" fillId="0" borderId="23" xfId="0" applyFont="1" applyBorder="1" applyAlignment="1">
      <alignment horizontal="left" vertical="center" wrapText="1"/>
    </xf>
    <xf numFmtId="0" fontId="25" fillId="2" borderId="43" xfId="0" applyFont="1" applyFill="1" applyBorder="1" applyAlignment="1">
      <alignment horizontal="left" vertical="center"/>
    </xf>
    <xf numFmtId="0" fontId="25" fillId="2" borderId="44" xfId="0" applyFont="1" applyFill="1" applyBorder="1" applyAlignment="1">
      <alignment horizontal="left" vertical="center"/>
    </xf>
    <xf numFmtId="0" fontId="24" fillId="2" borderId="45" xfId="2" applyFont="1" applyFill="1" applyBorder="1" applyAlignment="1">
      <alignment horizontal="left" vertical="center"/>
    </xf>
    <xf numFmtId="0" fontId="24" fillId="2" borderId="46" xfId="2" applyFont="1" applyFill="1" applyBorder="1" applyAlignment="1">
      <alignment horizontal="left" vertical="center"/>
    </xf>
    <xf numFmtId="0" fontId="23" fillId="3" borderId="47" xfId="2" applyFont="1" applyFill="1" applyBorder="1" applyAlignment="1">
      <alignment horizontal="left" vertical="center"/>
    </xf>
    <xf numFmtId="0" fontId="23" fillId="3" borderId="48" xfId="2" applyFont="1" applyFill="1" applyBorder="1" applyAlignment="1">
      <alignment horizontal="left" vertical="center"/>
    </xf>
    <xf numFmtId="164" fontId="1" fillId="0" borderId="39" xfId="1" applyNumberFormat="1" applyFont="1" applyFill="1" applyBorder="1" applyAlignment="1">
      <alignment horizontal="center"/>
    </xf>
    <xf numFmtId="164" fontId="1" fillId="0" borderId="35" xfId="1" applyNumberFormat="1" applyFont="1" applyFill="1" applyBorder="1" applyAlignment="1">
      <alignment horizontal="center"/>
    </xf>
    <xf numFmtId="164" fontId="1" fillId="0" borderId="31" xfId="1" applyNumberFormat="1" applyFont="1" applyFill="1" applyBorder="1" applyAlignment="1">
      <alignment horizontal="center"/>
    </xf>
    <xf numFmtId="164" fontId="0" fillId="0" borderId="39" xfId="1" applyNumberFormat="1" applyFont="1" applyFill="1" applyBorder="1" applyAlignment="1">
      <alignment horizontal="center" vertical="top"/>
    </xf>
    <xf numFmtId="164" fontId="0" fillId="0" borderId="35" xfId="1" applyNumberFormat="1" applyFont="1" applyFill="1" applyBorder="1" applyAlignment="1">
      <alignment horizontal="center" vertical="top"/>
    </xf>
    <xf numFmtId="164" fontId="0" fillId="0" borderId="31" xfId="1" applyNumberFormat="1" applyFont="1" applyFill="1" applyBorder="1" applyAlignment="1">
      <alignment horizontal="center" vertical="top"/>
    </xf>
    <xf numFmtId="164" fontId="0" fillId="0" borderId="39" xfId="1" applyNumberFormat="1" applyFont="1" applyFill="1" applyBorder="1" applyAlignment="1">
      <alignment horizontal="center"/>
    </xf>
    <xf numFmtId="164" fontId="0" fillId="0" borderId="35" xfId="1" applyNumberFormat="1" applyFont="1" applyFill="1" applyBorder="1" applyAlignment="1">
      <alignment horizontal="center"/>
    </xf>
    <xf numFmtId="164" fontId="0" fillId="0" borderId="31" xfId="1" applyNumberFormat="1" applyFont="1" applyFill="1" applyBorder="1" applyAlignment="1">
      <alignment horizontal="center"/>
    </xf>
    <xf numFmtId="0" fontId="5" fillId="2" borderId="106" xfId="0" applyFont="1" applyFill="1" applyBorder="1" applyAlignment="1">
      <alignment horizontal="center"/>
    </xf>
    <xf numFmtId="0" fontId="5" fillId="2" borderId="103" xfId="0" applyFont="1" applyFill="1" applyBorder="1" applyAlignment="1">
      <alignment horizontal="center"/>
    </xf>
    <xf numFmtId="0" fontId="5" fillId="2" borderId="102" xfId="0" applyFont="1" applyFill="1" applyBorder="1" applyAlignment="1">
      <alignment horizontal="center"/>
    </xf>
    <xf numFmtId="0" fontId="5" fillId="2" borderId="107" xfId="0" applyFont="1" applyFill="1" applyBorder="1" applyAlignment="1">
      <alignment horizontal="center"/>
    </xf>
    <xf numFmtId="0" fontId="5" fillId="2" borderId="92" xfId="0" applyFont="1" applyFill="1" applyBorder="1" applyAlignment="1">
      <alignment horizontal="center"/>
    </xf>
    <xf numFmtId="0" fontId="5" fillId="2" borderId="108" xfId="0" applyFont="1" applyFill="1" applyBorder="1" applyAlignment="1">
      <alignment horizontal="center"/>
    </xf>
    <xf numFmtId="0" fontId="5" fillId="2" borderId="104" xfId="0" applyFont="1" applyFill="1" applyBorder="1" applyAlignment="1">
      <alignment horizontal="center"/>
    </xf>
    <xf numFmtId="44" fontId="0" fillId="0" borderId="39" xfId="1" applyFont="1" applyFill="1" applyBorder="1" applyAlignment="1">
      <alignment horizontal="center"/>
    </xf>
    <xf numFmtId="44" fontId="0" fillId="0" borderId="32" xfId="1" applyFont="1" applyFill="1" applyBorder="1" applyAlignment="1">
      <alignment horizontal="center"/>
    </xf>
    <xf numFmtId="164" fontId="1" fillId="0" borderId="32" xfId="1" applyNumberFormat="1" applyFont="1" applyFill="1" applyBorder="1" applyAlignment="1">
      <alignment horizontal="center"/>
    </xf>
    <xf numFmtId="164" fontId="0" fillId="0" borderId="32" xfId="1" applyNumberFormat="1" applyFont="1" applyFill="1" applyBorder="1" applyAlignment="1">
      <alignment horizontal="center"/>
    </xf>
    <xf numFmtId="8" fontId="4" fillId="0" borderId="39" xfId="0" applyNumberFormat="1" applyFont="1" applyBorder="1" applyAlignment="1">
      <alignment horizontal="center"/>
    </xf>
    <xf numFmtId="8" fontId="4" fillId="0" borderId="35" xfId="0" applyNumberFormat="1" applyFont="1" applyBorder="1" applyAlignment="1">
      <alignment horizontal="center"/>
    </xf>
    <xf numFmtId="8" fontId="4" fillId="0" borderId="31" xfId="0" applyNumberFormat="1" applyFont="1" applyBorder="1" applyAlignment="1">
      <alignment horizontal="center"/>
    </xf>
    <xf numFmtId="8" fontId="3" fillId="0" borderId="32" xfId="0" applyNumberFormat="1" applyFont="1" applyBorder="1" applyAlignment="1">
      <alignment horizontal="center"/>
    </xf>
    <xf numFmtId="0" fontId="3" fillId="0" borderId="39" xfId="0" applyFont="1" applyBorder="1" applyAlignment="1">
      <alignment horizontal="center"/>
    </xf>
    <xf numFmtId="0" fontId="3" fillId="0" borderId="35" xfId="0" applyFont="1" applyBorder="1" applyAlignment="1">
      <alignment horizontal="center"/>
    </xf>
    <xf numFmtId="8" fontId="0" fillId="0" borderId="32" xfId="0" applyNumberFormat="1" applyFont="1" applyBorder="1" applyAlignment="1">
      <alignment horizontal="center"/>
    </xf>
    <xf numFmtId="0" fontId="26" fillId="0" borderId="14" xfId="0" applyFont="1" applyBorder="1" applyAlignment="1">
      <alignment horizontal="left" vertical="center" wrapText="1"/>
    </xf>
    <xf numFmtId="0" fontId="26" fillId="0" borderId="15" xfId="0" applyFont="1" applyBorder="1" applyAlignment="1">
      <alignment horizontal="left" vertical="center" wrapText="1"/>
    </xf>
    <xf numFmtId="0" fontId="26" fillId="0" borderId="51" xfId="0" applyFont="1" applyBorder="1" applyAlignment="1">
      <alignment horizontal="left" vertical="center" wrapText="1"/>
    </xf>
    <xf numFmtId="0" fontId="26" fillId="0" borderId="18" xfId="0" applyFont="1" applyBorder="1" applyAlignment="1">
      <alignment horizontal="left" vertical="center" wrapText="1"/>
    </xf>
    <xf numFmtId="0" fontId="26" fillId="0" borderId="0" xfId="0" applyFont="1" applyBorder="1" applyAlignment="1">
      <alignment horizontal="left" vertical="center" wrapText="1"/>
    </xf>
    <xf numFmtId="0" fontId="26" fillId="0" borderId="62" xfId="0" applyFont="1" applyBorder="1" applyAlignment="1">
      <alignment horizontal="left" vertical="center" wrapText="1"/>
    </xf>
    <xf numFmtId="0" fontId="26" fillId="0" borderId="42" xfId="0" applyFont="1" applyBorder="1" applyAlignment="1">
      <alignment horizontal="left" vertical="center" wrapText="1"/>
    </xf>
    <xf numFmtId="0" fontId="26" fillId="0" borderId="27" xfId="0" applyFont="1" applyBorder="1" applyAlignment="1">
      <alignment horizontal="left" vertical="center" wrapText="1"/>
    </xf>
    <xf numFmtId="0" fontId="26" fillId="0" borderId="23" xfId="0" applyFont="1" applyBorder="1" applyAlignment="1">
      <alignment horizontal="left" vertical="center" wrapText="1"/>
    </xf>
    <xf numFmtId="0" fontId="24" fillId="2" borderId="43" xfId="2" applyFont="1" applyFill="1" applyBorder="1" applyAlignment="1">
      <alignment horizontal="left" vertical="center"/>
    </xf>
    <xf numFmtId="0" fontId="24" fillId="2" borderId="44" xfId="2" applyFont="1" applyFill="1" applyBorder="1" applyAlignment="1">
      <alignment horizontal="left" vertical="center"/>
    </xf>
    <xf numFmtId="0" fontId="29" fillId="2" borderId="4" xfId="0" applyFont="1" applyFill="1" applyBorder="1" applyAlignment="1">
      <alignment horizontal="left" vertical="center"/>
    </xf>
    <xf numFmtId="0" fontId="29" fillId="2" borderId="5" xfId="0" applyFont="1" applyFill="1" applyBorder="1" applyAlignment="1">
      <alignment horizontal="left" vertical="center"/>
    </xf>
    <xf numFmtId="0" fontId="0" fillId="0" borderId="39" xfId="0" applyBorder="1" applyAlignment="1">
      <alignment horizontal="center"/>
    </xf>
    <xf numFmtId="44" fontId="0" fillId="0" borderId="35" xfId="1" applyFont="1" applyBorder="1" applyAlignment="1">
      <alignment horizontal="center"/>
    </xf>
    <xf numFmtId="44" fontId="0" fillId="0" borderId="31" xfId="1" applyFont="1" applyBorder="1" applyAlignment="1">
      <alignment horizontal="center"/>
    </xf>
    <xf numFmtId="44" fontId="0" fillId="0" borderId="39" xfId="1" applyFont="1" applyBorder="1" applyAlignment="1">
      <alignment horizontal="center"/>
    </xf>
    <xf numFmtId="44" fontId="4" fillId="0" borderId="39" xfId="1" applyFont="1" applyBorder="1" applyAlignment="1">
      <alignment horizontal="center"/>
    </xf>
    <xf numFmtId="44" fontId="4" fillId="0" borderId="35" xfId="1" applyFont="1" applyBorder="1" applyAlignment="1">
      <alignment horizontal="center"/>
    </xf>
    <xf numFmtId="44" fontId="4" fillId="0" borderId="31" xfId="1" applyFont="1" applyBorder="1" applyAlignment="1">
      <alignment horizontal="center"/>
    </xf>
    <xf numFmtId="164" fontId="0" fillId="0" borderId="18" xfId="0" applyNumberFormat="1" applyBorder="1" applyAlignment="1">
      <alignment horizontal="center" vertical="center"/>
    </xf>
    <xf numFmtId="164" fontId="0" fillId="0" borderId="0" xfId="0" applyNumberFormat="1" applyBorder="1" applyAlignment="1">
      <alignment horizontal="center" vertical="center"/>
    </xf>
    <xf numFmtId="49" fontId="26" fillId="0" borderId="32" xfId="0" applyNumberFormat="1" applyFont="1" applyBorder="1" applyAlignment="1">
      <alignment horizontal="left" vertical="center" wrapText="1"/>
    </xf>
    <xf numFmtId="0" fontId="5" fillId="2" borderId="43" xfId="0" applyFont="1" applyFill="1" applyBorder="1" applyAlignment="1">
      <alignment horizontal="left"/>
    </xf>
    <xf numFmtId="0" fontId="5" fillId="2" borderId="44" xfId="0" applyFont="1" applyFill="1" applyBorder="1" applyAlignment="1">
      <alignment horizontal="left"/>
    </xf>
    <xf numFmtId="0" fontId="24" fillId="2" borderId="45" xfId="2" applyFont="1" applyFill="1" applyBorder="1" applyAlignment="1">
      <alignment horizontal="left"/>
    </xf>
    <xf numFmtId="0" fontId="24" fillId="2" borderId="46" xfId="2" applyFont="1" applyFill="1" applyBorder="1" applyAlignment="1">
      <alignment horizontal="left"/>
    </xf>
    <xf numFmtId="0" fontId="28" fillId="2" borderId="45" xfId="2" applyFont="1" applyFill="1" applyBorder="1" applyAlignment="1">
      <alignment horizontal="left"/>
    </xf>
    <xf numFmtId="0" fontId="28" fillId="2" borderId="46" xfId="2" applyFont="1" applyFill="1" applyBorder="1" applyAlignment="1">
      <alignment horizontal="left"/>
    </xf>
    <xf numFmtId="0" fontId="5" fillId="2" borderId="104" xfId="0" applyNumberFormat="1" applyFont="1" applyFill="1" applyBorder="1" applyAlignment="1">
      <alignment horizontal="center"/>
    </xf>
    <xf numFmtId="0" fontId="5" fillId="2" borderId="103" xfId="0" applyNumberFormat="1" applyFont="1" applyFill="1" applyBorder="1" applyAlignment="1">
      <alignment horizontal="center"/>
    </xf>
    <xf numFmtId="0" fontId="5" fillId="2" borderId="102" xfId="0" applyNumberFormat="1" applyFont="1" applyFill="1" applyBorder="1" applyAlignment="1">
      <alignment horizontal="center"/>
    </xf>
    <xf numFmtId="44" fontId="0" fillId="0" borderId="61" xfId="1" applyFont="1" applyFill="1" applyBorder="1" applyAlignment="1">
      <alignment horizontal="center" vertical="center"/>
    </xf>
    <xf numFmtId="44" fontId="3" fillId="0" borderId="80" xfId="1" applyFont="1" applyBorder="1" applyAlignment="1">
      <alignment horizontal="center"/>
    </xf>
    <xf numFmtId="44" fontId="3" fillId="0" borderId="81" xfId="1" applyFont="1" applyBorder="1" applyAlignment="1">
      <alignment horizontal="center"/>
    </xf>
    <xf numFmtId="44" fontId="0" fillId="0" borderId="18" xfId="1" applyFont="1" applyFill="1" applyBorder="1" applyAlignment="1">
      <alignment horizontal="center" vertical="center"/>
    </xf>
    <xf numFmtId="44" fontId="0" fillId="0" borderId="0" xfId="1" applyFont="1" applyFill="1" applyBorder="1" applyAlignment="1">
      <alignment horizontal="center" vertical="center"/>
    </xf>
    <xf numFmtId="44" fontId="0" fillId="0" borderId="62" xfId="1" applyFont="1" applyFill="1" applyBorder="1" applyAlignment="1">
      <alignment horizontal="center" vertical="center"/>
    </xf>
    <xf numFmtId="164" fontId="0" fillId="0" borderId="14" xfId="0" applyNumberFormat="1" applyBorder="1" applyAlignment="1">
      <alignment horizontal="center" vertical="center"/>
    </xf>
    <xf numFmtId="164" fontId="0" fillId="0" borderId="15" xfId="0" applyNumberFormat="1" applyBorder="1" applyAlignment="1">
      <alignment horizontal="center" vertical="center"/>
    </xf>
    <xf numFmtId="164" fontId="0" fillId="0" borderId="51" xfId="0" applyNumberFormat="1" applyBorder="1" applyAlignment="1">
      <alignment horizontal="center" vertical="center"/>
    </xf>
    <xf numFmtId="164" fontId="0" fillId="0" borderId="39" xfId="0" applyNumberFormat="1" applyBorder="1" applyAlignment="1">
      <alignment horizontal="center"/>
    </xf>
    <xf numFmtId="164" fontId="0" fillId="0" borderId="35" xfId="0" applyNumberFormat="1" applyBorder="1" applyAlignment="1">
      <alignment horizontal="center"/>
    </xf>
    <xf numFmtId="164" fontId="0" fillId="0" borderId="31" xfId="0" applyNumberFormat="1" applyBorder="1" applyAlignment="1">
      <alignment horizontal="center"/>
    </xf>
    <xf numFmtId="164" fontId="0" fillId="0" borderId="39" xfId="0" applyNumberFormat="1" applyFill="1" applyBorder="1" applyAlignment="1">
      <alignment horizontal="center"/>
    </xf>
    <xf numFmtId="164" fontId="0" fillId="0" borderId="35" xfId="0" applyNumberFormat="1" applyFill="1" applyBorder="1" applyAlignment="1">
      <alignment horizontal="center"/>
    </xf>
    <xf numFmtId="164" fontId="0" fillId="0" borderId="31" xfId="0" applyNumberFormat="1" applyFill="1" applyBorder="1" applyAlignment="1">
      <alignment horizontal="center"/>
    </xf>
    <xf numFmtId="0" fontId="11" fillId="0" borderId="14" xfId="0" applyFont="1" applyBorder="1" applyAlignment="1">
      <alignment horizontal="left" vertical="center" wrapText="1"/>
    </xf>
    <xf numFmtId="0" fontId="11" fillId="0" borderId="15" xfId="0" applyFont="1" applyBorder="1" applyAlignment="1">
      <alignment horizontal="left" vertical="center" wrapText="1"/>
    </xf>
    <xf numFmtId="0" fontId="11" fillId="0" borderId="51" xfId="0" applyFont="1" applyBorder="1" applyAlignment="1">
      <alignment horizontal="left" vertical="center" wrapText="1"/>
    </xf>
    <xf numFmtId="0" fontId="11" fillId="0" borderId="42" xfId="0" applyFont="1" applyBorder="1" applyAlignment="1">
      <alignment horizontal="left" vertical="center" wrapText="1"/>
    </xf>
    <xf numFmtId="0" fontId="11" fillId="0" borderId="27" xfId="0" applyFont="1" applyBorder="1" applyAlignment="1">
      <alignment horizontal="left" vertical="center" wrapText="1"/>
    </xf>
    <xf numFmtId="0" fontId="11" fillId="0" borderId="23" xfId="0" applyFont="1" applyBorder="1" applyAlignment="1">
      <alignment horizontal="left" vertical="center" wrapText="1"/>
    </xf>
    <xf numFmtId="0" fontId="3" fillId="2" borderId="0" xfId="0" applyFont="1" applyFill="1" applyAlignment="1">
      <alignment horizontal="left"/>
    </xf>
    <xf numFmtId="0" fontId="3" fillId="2" borderId="0" xfId="0" applyFont="1" applyFill="1" applyAlignment="1">
      <alignment horizontal="left" vertical="center"/>
    </xf>
    <xf numFmtId="0" fontId="11" fillId="0" borderId="18" xfId="0" applyFont="1" applyBorder="1" applyAlignment="1">
      <alignment horizontal="left" vertical="center" wrapText="1"/>
    </xf>
    <xf numFmtId="0" fontId="11" fillId="0" borderId="0" xfId="0" applyFont="1" applyBorder="1" applyAlignment="1">
      <alignment horizontal="left" vertical="center" wrapText="1"/>
    </xf>
    <xf numFmtId="0" fontId="11" fillId="0" borderId="62" xfId="0" applyFont="1" applyBorder="1" applyAlignment="1">
      <alignment horizontal="left" vertical="center" wrapText="1"/>
    </xf>
    <xf numFmtId="0" fontId="5" fillId="2" borderId="43" xfId="2" applyFont="1" applyFill="1" applyBorder="1" applyAlignment="1">
      <alignment horizontal="left" vertical="center"/>
    </xf>
    <xf numFmtId="0" fontId="5" fillId="2" borderId="44" xfId="2" applyFont="1" applyFill="1" applyBorder="1" applyAlignment="1">
      <alignment horizontal="left" vertical="center"/>
    </xf>
    <xf numFmtId="0" fontId="5" fillId="2" borderId="45" xfId="2" applyFont="1" applyFill="1" applyBorder="1" applyAlignment="1">
      <alignment horizontal="left" vertical="center"/>
    </xf>
    <xf numFmtId="0" fontId="5" fillId="2" borderId="46" xfId="2" applyFont="1" applyFill="1" applyBorder="1" applyAlignment="1">
      <alignment horizontal="left" vertical="center"/>
    </xf>
    <xf numFmtId="0" fontId="27" fillId="2" borderId="45" xfId="2" applyFont="1" applyFill="1" applyBorder="1" applyAlignment="1">
      <alignment horizontal="left" vertical="center"/>
    </xf>
    <xf numFmtId="0" fontId="27"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25" fillId="2" borderId="46" xfId="2" applyFont="1" applyFill="1" applyBorder="1" applyAlignment="1">
      <alignment horizontal="left" vertical="center"/>
    </xf>
    <xf numFmtId="0" fontId="3" fillId="2" borderId="0" xfId="0" applyFont="1" applyFill="1" applyAlignment="1">
      <alignment horizontal="center" vertical="center"/>
    </xf>
  </cellXfs>
  <cellStyles count="5">
    <cellStyle name="Comma" xfId="4" builtinId="3"/>
    <cellStyle name="Currency" xfId="1" builtinId="4"/>
    <cellStyle name="Hyperlink" xfId="2" builtinId="8"/>
    <cellStyle name="Normal" xfId="0" builtinId="0"/>
    <cellStyle name="Per cent" xfId="3" builtinId="5"/>
  </cellStyles>
  <dxfs count="36">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theme="0"/>
      </font>
      <fill>
        <patternFill>
          <fgColor rgb="FFFF9800"/>
          <bgColor rgb="FFFF9800"/>
        </patternFill>
      </fill>
    </dxf>
    <dxf>
      <font>
        <color theme="0"/>
      </font>
      <fill>
        <patternFill>
          <fgColor rgb="FFFF9800"/>
          <bgColor rgb="FFFF9800"/>
        </patternFill>
      </fill>
    </dxf>
    <dxf>
      <font>
        <color theme="0"/>
      </font>
      <fill>
        <patternFill>
          <fgColor rgb="FFFF9800"/>
          <bgColor rgb="FFFF9800"/>
        </patternFill>
      </fill>
    </dxf>
    <dxf>
      <font>
        <color theme="0"/>
      </font>
      <fill>
        <patternFill>
          <fgColor rgb="FFFF9800"/>
          <bgColor rgb="FFFF9800"/>
        </patternFill>
      </fill>
    </dxf>
    <dxf>
      <fill>
        <patternFill>
          <fgColor theme="9" tint="-0.24994659260841701"/>
          <bgColor theme="9" tint="-0.24994659260841701"/>
        </patternFill>
      </fill>
    </dxf>
    <dxf>
      <fill>
        <patternFill>
          <fgColor theme="9" tint="-0.24994659260841701"/>
          <bgColor theme="9" tint="-0.2499465926084170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FF9800"/>
      <color rgb="FF14586F"/>
      <color rgb="FF373737"/>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Kontostand</c:v>
          </c:tx>
          <c:spPr>
            <a:ln w="28575" cap="rnd">
              <a:solidFill>
                <a:srgbClr val="FF9800"/>
              </a:solidFill>
              <a:round/>
            </a:ln>
            <a:effectLst/>
          </c:spPr>
          <c:marker>
            <c:symbol val="none"/>
          </c:marker>
          <c:cat>
            <c:multiLvlStrRef>
              <c:f>('3.) Liquiditätsplan'!$D$15:$O$16,'3.) Liquiditätsplan'!$Q$15:$AB$16,'3.) Liquiditätsplan'!$AD$15:$AO$16)</c:f>
              <c:multiLvlStrCache>
                <c:ptCount val="36"/>
                <c:lvl>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pt idx="12">
                    <c:v>Januar</c:v>
                  </c:pt>
                  <c:pt idx="13">
                    <c:v>Februar</c:v>
                  </c:pt>
                  <c:pt idx="14">
                    <c:v>März</c:v>
                  </c:pt>
                  <c:pt idx="15">
                    <c:v>April</c:v>
                  </c:pt>
                  <c:pt idx="16">
                    <c:v>Mai</c:v>
                  </c:pt>
                  <c:pt idx="17">
                    <c:v>Juni</c:v>
                  </c:pt>
                  <c:pt idx="18">
                    <c:v>Juli</c:v>
                  </c:pt>
                  <c:pt idx="19">
                    <c:v>August</c:v>
                  </c:pt>
                  <c:pt idx="20">
                    <c:v>September</c:v>
                  </c:pt>
                  <c:pt idx="21">
                    <c:v>Oktober</c:v>
                  </c:pt>
                  <c:pt idx="22">
                    <c:v>November</c:v>
                  </c:pt>
                  <c:pt idx="23">
                    <c:v>Dezember</c:v>
                  </c:pt>
                  <c:pt idx="24">
                    <c:v>Januar</c:v>
                  </c:pt>
                  <c:pt idx="25">
                    <c:v>Februar</c:v>
                  </c:pt>
                  <c:pt idx="26">
                    <c:v>März</c:v>
                  </c:pt>
                  <c:pt idx="27">
                    <c:v>April</c:v>
                  </c:pt>
                  <c:pt idx="28">
                    <c:v>Mai</c:v>
                  </c:pt>
                  <c:pt idx="29">
                    <c:v>Juni</c:v>
                  </c:pt>
                  <c:pt idx="30">
                    <c:v>Juli</c:v>
                  </c:pt>
                  <c:pt idx="31">
                    <c:v>August</c:v>
                  </c:pt>
                  <c:pt idx="32">
                    <c:v>September</c:v>
                  </c:pt>
                  <c:pt idx="33">
                    <c:v>Oktober</c:v>
                  </c:pt>
                  <c:pt idx="34">
                    <c:v>November</c:v>
                  </c:pt>
                  <c:pt idx="35">
                    <c:v>Dezember</c:v>
                  </c:pt>
                </c:lvl>
                <c:lvl>
                  <c:pt idx="0">
                    <c:v>2022</c:v>
                  </c:pt>
                  <c:pt idx="12">
                    <c:v>2023</c:v>
                  </c:pt>
                  <c:pt idx="24">
                    <c:v>2024</c:v>
                  </c:pt>
                </c:lvl>
              </c:multiLvlStrCache>
            </c:multiLvlStrRef>
          </c:cat>
          <c:val>
            <c:numRef>
              <c:f>('3.) Liquiditätsplan'!$D$164:$O$164,'3.) Liquiditätsplan'!$Q$164:$AB$164,'3.) Liquiditätsplan'!$AD$164:$AO$164)</c:f>
              <c:numCache>
                <c:formatCode>_("€"* #,##0.00_);_("€"* \(#,##0.00\);_("€"* "-"??_);_(@_)</c:formatCode>
                <c:ptCount val="36"/>
                <c:pt idx="0">
                  <c:v>4331.1000000000004</c:v>
                </c:pt>
                <c:pt idx="1">
                  <c:v>240.70000000000073</c:v>
                </c:pt>
                <c:pt idx="2">
                  <c:v>2343.3000000000006</c:v>
                </c:pt>
                <c:pt idx="3">
                  <c:v>4841.1000000000004</c:v>
                </c:pt>
                <c:pt idx="4">
                  <c:v>6517.4000000000005</c:v>
                </c:pt>
                <c:pt idx="5">
                  <c:v>5693.7000000000007</c:v>
                </c:pt>
                <c:pt idx="6">
                  <c:v>4870.0000000000009</c:v>
                </c:pt>
                <c:pt idx="7">
                  <c:v>3986.8000000000011</c:v>
                </c:pt>
                <c:pt idx="8">
                  <c:v>3627.6000000000013</c:v>
                </c:pt>
                <c:pt idx="9">
                  <c:v>2816.2000000000016</c:v>
                </c:pt>
                <c:pt idx="10">
                  <c:v>2386.0000000000018</c:v>
                </c:pt>
                <c:pt idx="11">
                  <c:v>2883.6000000000022</c:v>
                </c:pt>
                <c:pt idx="12">
                  <c:v>28716.9</c:v>
                </c:pt>
                <c:pt idx="13">
                  <c:v>27740.2</c:v>
                </c:pt>
                <c:pt idx="14">
                  <c:v>22436.2</c:v>
                </c:pt>
                <c:pt idx="15">
                  <c:v>21602.25</c:v>
                </c:pt>
                <c:pt idx="16">
                  <c:v>18946</c:v>
                </c:pt>
                <c:pt idx="17">
                  <c:v>18135.25</c:v>
                </c:pt>
                <c:pt idx="18">
                  <c:v>14372.3</c:v>
                </c:pt>
                <c:pt idx="19">
                  <c:v>10525.649999999998</c:v>
                </c:pt>
                <c:pt idx="20">
                  <c:v>7690.8999999999969</c:v>
                </c:pt>
                <c:pt idx="21">
                  <c:v>2405.9499999999962</c:v>
                </c:pt>
                <c:pt idx="22">
                  <c:v>2196.3999999999951</c:v>
                </c:pt>
                <c:pt idx="23">
                  <c:v>5015.3999999999951</c:v>
                </c:pt>
                <c:pt idx="24">
                  <c:v>30559.019999999997</c:v>
                </c:pt>
                <c:pt idx="25">
                  <c:v>21622.369999999995</c:v>
                </c:pt>
                <c:pt idx="26">
                  <c:v>14750.369999999995</c:v>
                </c:pt>
                <c:pt idx="27">
                  <c:v>12151.659999999993</c:v>
                </c:pt>
                <c:pt idx="28">
                  <c:v>12794.509999999995</c:v>
                </c:pt>
                <c:pt idx="29">
                  <c:v>7632.9199999999983</c:v>
                </c:pt>
                <c:pt idx="30">
                  <c:v>4985.5200000000041</c:v>
                </c:pt>
                <c:pt idx="31">
                  <c:v>4297.6500000000087</c:v>
                </c:pt>
                <c:pt idx="32">
                  <c:v>13627.600000000013</c:v>
                </c:pt>
                <c:pt idx="33">
                  <c:v>26075.350000000013</c:v>
                </c:pt>
                <c:pt idx="34">
                  <c:v>17170.400000000016</c:v>
                </c:pt>
                <c:pt idx="35">
                  <c:v>11107.55000000001</c:v>
                </c:pt>
              </c:numCache>
            </c:numRef>
          </c:val>
          <c:smooth val="0"/>
          <c:extLst>
            <c:ext xmlns:c16="http://schemas.microsoft.com/office/drawing/2014/chart" uri="{C3380CC4-5D6E-409C-BE32-E72D297353CC}">
              <c16:uniqueId val="{00000004-5607-FB44-A0AF-F789A78894FE}"/>
            </c:ext>
          </c:extLst>
        </c:ser>
        <c:ser>
          <c:idx val="1"/>
          <c:order val="1"/>
          <c:tx>
            <c:v>Einzahlungen</c:v>
          </c:tx>
          <c:spPr>
            <a:ln w="25400" cap="rnd">
              <a:solidFill>
                <a:srgbClr val="00B050"/>
              </a:solidFill>
              <a:round/>
            </a:ln>
            <a:effectLst/>
          </c:spPr>
          <c:marker>
            <c:symbol val="none"/>
          </c:marker>
          <c:cat>
            <c:multiLvlStrRef>
              <c:f>('3.) Liquiditätsplan'!$D$15:$O$16,'3.) Liquiditätsplan'!$Q$15:$AB$16,'3.) Liquiditätsplan'!$AD$15:$AO$16)</c:f>
              <c:multiLvlStrCache>
                <c:ptCount val="36"/>
                <c:lvl>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pt idx="12">
                    <c:v>Januar</c:v>
                  </c:pt>
                  <c:pt idx="13">
                    <c:v>Februar</c:v>
                  </c:pt>
                  <c:pt idx="14">
                    <c:v>März</c:v>
                  </c:pt>
                  <c:pt idx="15">
                    <c:v>April</c:v>
                  </c:pt>
                  <c:pt idx="16">
                    <c:v>Mai</c:v>
                  </c:pt>
                  <c:pt idx="17">
                    <c:v>Juni</c:v>
                  </c:pt>
                  <c:pt idx="18">
                    <c:v>Juli</c:v>
                  </c:pt>
                  <c:pt idx="19">
                    <c:v>August</c:v>
                  </c:pt>
                  <c:pt idx="20">
                    <c:v>September</c:v>
                  </c:pt>
                  <c:pt idx="21">
                    <c:v>Oktober</c:v>
                  </c:pt>
                  <c:pt idx="22">
                    <c:v>November</c:v>
                  </c:pt>
                  <c:pt idx="23">
                    <c:v>Dezember</c:v>
                  </c:pt>
                  <c:pt idx="24">
                    <c:v>Januar</c:v>
                  </c:pt>
                  <c:pt idx="25">
                    <c:v>Februar</c:v>
                  </c:pt>
                  <c:pt idx="26">
                    <c:v>März</c:v>
                  </c:pt>
                  <c:pt idx="27">
                    <c:v>April</c:v>
                  </c:pt>
                  <c:pt idx="28">
                    <c:v>Mai</c:v>
                  </c:pt>
                  <c:pt idx="29">
                    <c:v>Juni</c:v>
                  </c:pt>
                  <c:pt idx="30">
                    <c:v>Juli</c:v>
                  </c:pt>
                  <c:pt idx="31">
                    <c:v>August</c:v>
                  </c:pt>
                  <c:pt idx="32">
                    <c:v>September</c:v>
                  </c:pt>
                  <c:pt idx="33">
                    <c:v>Oktober</c:v>
                  </c:pt>
                  <c:pt idx="34">
                    <c:v>November</c:v>
                  </c:pt>
                  <c:pt idx="35">
                    <c:v>Dezember</c:v>
                  </c:pt>
                </c:lvl>
                <c:lvl>
                  <c:pt idx="0">
                    <c:v>2022</c:v>
                  </c:pt>
                  <c:pt idx="12">
                    <c:v>2023</c:v>
                  </c:pt>
                  <c:pt idx="24">
                    <c:v>2024</c:v>
                  </c:pt>
                </c:lvl>
              </c:multiLvlStrCache>
            </c:multiLvlStrRef>
          </c:cat>
          <c:val>
            <c:numRef>
              <c:f>('3.) Liquiditätsplan'!$D$52:$O$52,'3.) Liquiditätsplan'!$Q$52:$AB$52,'3.) Liquiditätsplan'!$AD$52:$AO$52)</c:f>
              <c:numCache>
                <c:formatCode>_("€"* #,##0.00_);_("€"* \(#,##0.00\);_("€"* "-"??_);_(@_)</c:formatCode>
                <c:ptCount val="36"/>
                <c:pt idx="0">
                  <c:v>12000</c:v>
                </c:pt>
                <c:pt idx="1">
                  <c:v>2000</c:v>
                </c:pt>
                <c:pt idx="2">
                  <c:v>6000</c:v>
                </c:pt>
                <c:pt idx="3">
                  <c:v>6000</c:v>
                </c:pt>
                <c:pt idx="4">
                  <c:v>6000</c:v>
                </c:pt>
                <c:pt idx="5">
                  <c:v>4000</c:v>
                </c:pt>
                <c:pt idx="6">
                  <c:v>4000</c:v>
                </c:pt>
                <c:pt idx="7">
                  <c:v>4000</c:v>
                </c:pt>
                <c:pt idx="8">
                  <c:v>4000</c:v>
                </c:pt>
                <c:pt idx="9">
                  <c:v>4000</c:v>
                </c:pt>
                <c:pt idx="10">
                  <c:v>4714</c:v>
                </c:pt>
                <c:pt idx="11">
                  <c:v>6570</c:v>
                </c:pt>
                <c:pt idx="12">
                  <c:v>35714</c:v>
                </c:pt>
                <c:pt idx="13">
                  <c:v>6190</c:v>
                </c:pt>
                <c:pt idx="14">
                  <c:v>6666</c:v>
                </c:pt>
                <c:pt idx="15">
                  <c:v>6666</c:v>
                </c:pt>
                <c:pt idx="16">
                  <c:v>3570</c:v>
                </c:pt>
                <c:pt idx="17">
                  <c:v>6094</c:v>
                </c:pt>
                <c:pt idx="18">
                  <c:v>3570</c:v>
                </c:pt>
                <c:pt idx="19">
                  <c:v>5200.3</c:v>
                </c:pt>
                <c:pt idx="20">
                  <c:v>5747.7</c:v>
                </c:pt>
                <c:pt idx="21">
                  <c:v>6842.5</c:v>
                </c:pt>
                <c:pt idx="22">
                  <c:v>10126.9</c:v>
                </c:pt>
                <c:pt idx="23">
                  <c:v>12316.5</c:v>
                </c:pt>
                <c:pt idx="24">
                  <c:v>47937.3</c:v>
                </c:pt>
                <c:pt idx="25">
                  <c:v>8972.6</c:v>
                </c:pt>
                <c:pt idx="26">
                  <c:v>11388.3</c:v>
                </c:pt>
                <c:pt idx="27">
                  <c:v>16564.8</c:v>
                </c:pt>
                <c:pt idx="28">
                  <c:v>23121.7</c:v>
                </c:pt>
                <c:pt idx="29">
                  <c:v>27608</c:v>
                </c:pt>
                <c:pt idx="30">
                  <c:v>33819.800000000003</c:v>
                </c:pt>
                <c:pt idx="31">
                  <c:v>43137.5</c:v>
                </c:pt>
                <c:pt idx="32">
                  <c:v>53145.4</c:v>
                </c:pt>
                <c:pt idx="33">
                  <c:v>63843.5</c:v>
                </c:pt>
                <c:pt idx="34">
                  <c:v>82824</c:v>
                </c:pt>
                <c:pt idx="35">
                  <c:v>91451.5</c:v>
                </c:pt>
              </c:numCache>
            </c:numRef>
          </c:val>
          <c:smooth val="0"/>
          <c:extLst>
            <c:ext xmlns:c16="http://schemas.microsoft.com/office/drawing/2014/chart" uri="{C3380CC4-5D6E-409C-BE32-E72D297353CC}">
              <c16:uniqueId val="{0000006E-5607-FB44-A0AF-F789A78894FE}"/>
            </c:ext>
          </c:extLst>
        </c:ser>
        <c:ser>
          <c:idx val="2"/>
          <c:order val="2"/>
          <c:tx>
            <c:v>Auszahlungen</c:v>
          </c:tx>
          <c:spPr>
            <a:ln w="25400" cap="rnd">
              <a:solidFill>
                <a:srgbClr val="C00000"/>
              </a:solidFill>
              <a:round/>
            </a:ln>
            <a:effectLst/>
          </c:spPr>
          <c:marker>
            <c:symbol val="none"/>
          </c:marker>
          <c:cat>
            <c:multiLvlStrRef>
              <c:f>('3.) Liquiditätsplan'!$D$15:$O$16,'3.) Liquiditätsplan'!$Q$15:$AB$16,'3.) Liquiditätsplan'!$AD$15:$AO$16)</c:f>
              <c:multiLvlStrCache>
                <c:ptCount val="36"/>
                <c:lvl>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pt idx="12">
                    <c:v>Januar</c:v>
                  </c:pt>
                  <c:pt idx="13">
                    <c:v>Februar</c:v>
                  </c:pt>
                  <c:pt idx="14">
                    <c:v>März</c:v>
                  </c:pt>
                  <c:pt idx="15">
                    <c:v>April</c:v>
                  </c:pt>
                  <c:pt idx="16">
                    <c:v>Mai</c:v>
                  </c:pt>
                  <c:pt idx="17">
                    <c:v>Juni</c:v>
                  </c:pt>
                  <c:pt idx="18">
                    <c:v>Juli</c:v>
                  </c:pt>
                  <c:pt idx="19">
                    <c:v>August</c:v>
                  </c:pt>
                  <c:pt idx="20">
                    <c:v>September</c:v>
                  </c:pt>
                  <c:pt idx="21">
                    <c:v>Oktober</c:v>
                  </c:pt>
                  <c:pt idx="22">
                    <c:v>November</c:v>
                  </c:pt>
                  <c:pt idx="23">
                    <c:v>Dezember</c:v>
                  </c:pt>
                  <c:pt idx="24">
                    <c:v>Januar</c:v>
                  </c:pt>
                  <c:pt idx="25">
                    <c:v>Februar</c:v>
                  </c:pt>
                  <c:pt idx="26">
                    <c:v>März</c:v>
                  </c:pt>
                  <c:pt idx="27">
                    <c:v>April</c:v>
                  </c:pt>
                  <c:pt idx="28">
                    <c:v>Mai</c:v>
                  </c:pt>
                  <c:pt idx="29">
                    <c:v>Juni</c:v>
                  </c:pt>
                  <c:pt idx="30">
                    <c:v>Juli</c:v>
                  </c:pt>
                  <c:pt idx="31">
                    <c:v>August</c:v>
                  </c:pt>
                  <c:pt idx="32">
                    <c:v>September</c:v>
                  </c:pt>
                  <c:pt idx="33">
                    <c:v>Oktober</c:v>
                  </c:pt>
                  <c:pt idx="34">
                    <c:v>November</c:v>
                  </c:pt>
                  <c:pt idx="35">
                    <c:v>Dezember</c:v>
                  </c:pt>
                </c:lvl>
                <c:lvl>
                  <c:pt idx="0">
                    <c:v>2022</c:v>
                  </c:pt>
                  <c:pt idx="12">
                    <c:v>2023</c:v>
                  </c:pt>
                  <c:pt idx="24">
                    <c:v>2024</c:v>
                  </c:pt>
                </c:lvl>
              </c:multiLvlStrCache>
            </c:multiLvlStrRef>
          </c:cat>
          <c:val>
            <c:numRef>
              <c:f>('3.) Liquiditätsplan'!$D$162:$O$162,'3.) Liquiditätsplan'!$Q$162:$AB$162,'3.) Liquiditätsplan'!$AD$162:$AO$162)</c:f>
              <c:numCache>
                <c:formatCode>_("€"* #,##0.00_);_("€"* \(#,##0.00\);_("€"* "-"??_);_(@_)</c:formatCode>
                <c:ptCount val="36"/>
                <c:pt idx="0">
                  <c:v>7668.9</c:v>
                </c:pt>
                <c:pt idx="1">
                  <c:v>6090.4</c:v>
                </c:pt>
                <c:pt idx="2">
                  <c:v>3897.4</c:v>
                </c:pt>
                <c:pt idx="3">
                  <c:v>3502.2</c:v>
                </c:pt>
                <c:pt idx="4">
                  <c:v>4323.7</c:v>
                </c:pt>
                <c:pt idx="5">
                  <c:v>4823.7</c:v>
                </c:pt>
                <c:pt idx="6">
                  <c:v>4823.7</c:v>
                </c:pt>
                <c:pt idx="7">
                  <c:v>4883.2</c:v>
                </c:pt>
                <c:pt idx="8">
                  <c:v>4359.2</c:v>
                </c:pt>
                <c:pt idx="9">
                  <c:v>4811.3999999999996</c:v>
                </c:pt>
                <c:pt idx="10">
                  <c:v>5144.2</c:v>
                </c:pt>
                <c:pt idx="11">
                  <c:v>6072.4</c:v>
                </c:pt>
                <c:pt idx="12">
                  <c:v>9880.7000000000007</c:v>
                </c:pt>
                <c:pt idx="13">
                  <c:v>7166.7</c:v>
                </c:pt>
                <c:pt idx="14">
                  <c:v>11970</c:v>
                </c:pt>
                <c:pt idx="15">
                  <c:v>7499.95</c:v>
                </c:pt>
                <c:pt idx="16">
                  <c:v>6226.25</c:v>
                </c:pt>
                <c:pt idx="17">
                  <c:v>6904.75</c:v>
                </c:pt>
                <c:pt idx="18">
                  <c:v>7332.95</c:v>
                </c:pt>
                <c:pt idx="19">
                  <c:v>9046.9500000000007</c:v>
                </c:pt>
                <c:pt idx="20">
                  <c:v>8582.4500000000007</c:v>
                </c:pt>
                <c:pt idx="21">
                  <c:v>12127.45</c:v>
                </c:pt>
                <c:pt idx="22">
                  <c:v>10336.450000000001</c:v>
                </c:pt>
                <c:pt idx="23">
                  <c:v>9497.5</c:v>
                </c:pt>
                <c:pt idx="24">
                  <c:v>22393.68</c:v>
                </c:pt>
                <c:pt idx="25">
                  <c:v>17909.25</c:v>
                </c:pt>
                <c:pt idx="26">
                  <c:v>18260.3</c:v>
                </c:pt>
                <c:pt idx="27">
                  <c:v>19163.510000000002</c:v>
                </c:pt>
                <c:pt idx="28">
                  <c:v>22478.85</c:v>
                </c:pt>
                <c:pt idx="29">
                  <c:v>32769.589999999997</c:v>
                </c:pt>
                <c:pt idx="30">
                  <c:v>36467.199999999997</c:v>
                </c:pt>
                <c:pt idx="31">
                  <c:v>43825.369999999995</c:v>
                </c:pt>
                <c:pt idx="32">
                  <c:v>43815.45</c:v>
                </c:pt>
                <c:pt idx="33">
                  <c:v>51395.75</c:v>
                </c:pt>
                <c:pt idx="34">
                  <c:v>91728.95</c:v>
                </c:pt>
                <c:pt idx="35">
                  <c:v>97514.35</c:v>
                </c:pt>
              </c:numCache>
            </c:numRef>
          </c:val>
          <c:smooth val="0"/>
          <c:extLst>
            <c:ext xmlns:c16="http://schemas.microsoft.com/office/drawing/2014/chart" uri="{C3380CC4-5D6E-409C-BE32-E72D297353CC}">
              <c16:uniqueId val="{0000006F-5607-FB44-A0AF-F789A78894FE}"/>
            </c:ext>
          </c:extLst>
        </c:ser>
        <c:dLbls>
          <c:showLegendKey val="0"/>
          <c:showVal val="0"/>
          <c:showCatName val="0"/>
          <c:showSerName val="0"/>
          <c:showPercent val="0"/>
          <c:showBubbleSize val="0"/>
        </c:dLbls>
        <c:smooth val="0"/>
        <c:axId val="1627171103"/>
        <c:axId val="1588910799"/>
      </c:lineChart>
      <c:catAx>
        <c:axId val="16271711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crossAx val="1588910799"/>
        <c:crosses val="autoZero"/>
        <c:auto val="1"/>
        <c:lblAlgn val="ctr"/>
        <c:lblOffset val="100"/>
        <c:noMultiLvlLbl val="0"/>
      </c:catAx>
      <c:valAx>
        <c:axId val="1588910799"/>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crossAx val="1627171103"/>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14586F"/>
      </a:solidFill>
      <a:round/>
    </a:ln>
    <a:effectLst/>
  </c:spPr>
  <c:txPr>
    <a:bodyPr/>
    <a:lstStyle/>
    <a:p>
      <a:pPr>
        <a:defRPr/>
      </a:pPr>
      <a:endParaRPr lang="en-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Ergebnis nach Steuern</c:v>
          </c:tx>
          <c:spPr>
            <a:ln w="38100" cap="rnd">
              <a:solidFill>
                <a:srgbClr val="FF9800"/>
              </a:solidFill>
              <a:round/>
            </a:ln>
            <a:effectLst/>
          </c:spPr>
          <c:marker>
            <c:symbol val="none"/>
          </c:marker>
          <c:cat>
            <c:multiLvlStrRef>
              <c:f>('2.) Gewinn- und Verlustrechnung'!$E$145:$P$146,'2.) Gewinn- und Verlustrechnung'!$R$145:$AC$146,'2.) Gewinn- und Verlustrechnung'!$AE$145:$AP$146)</c:f>
              <c:multiLvlStrCache>
                <c:ptCount val="36"/>
                <c:lvl>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pt idx="12">
                    <c:v>Januar</c:v>
                  </c:pt>
                  <c:pt idx="13">
                    <c:v>Februar</c:v>
                  </c:pt>
                  <c:pt idx="14">
                    <c:v>März</c:v>
                  </c:pt>
                  <c:pt idx="15">
                    <c:v>April</c:v>
                  </c:pt>
                  <c:pt idx="16">
                    <c:v>Mai</c:v>
                  </c:pt>
                  <c:pt idx="17">
                    <c:v>Juni</c:v>
                  </c:pt>
                  <c:pt idx="18">
                    <c:v>Juli</c:v>
                  </c:pt>
                  <c:pt idx="19">
                    <c:v>August</c:v>
                  </c:pt>
                  <c:pt idx="20">
                    <c:v>September</c:v>
                  </c:pt>
                  <c:pt idx="21">
                    <c:v>Oktober</c:v>
                  </c:pt>
                  <c:pt idx="22">
                    <c:v>November</c:v>
                  </c:pt>
                  <c:pt idx="23">
                    <c:v>Dezember</c:v>
                  </c:pt>
                  <c:pt idx="24">
                    <c:v>Januar</c:v>
                  </c:pt>
                  <c:pt idx="25">
                    <c:v>Februar</c:v>
                  </c:pt>
                  <c:pt idx="26">
                    <c:v>März</c:v>
                  </c:pt>
                  <c:pt idx="27">
                    <c:v>April</c:v>
                  </c:pt>
                  <c:pt idx="28">
                    <c:v>Mai</c:v>
                  </c:pt>
                  <c:pt idx="29">
                    <c:v>Juni</c:v>
                  </c:pt>
                  <c:pt idx="30">
                    <c:v>Juli</c:v>
                  </c:pt>
                  <c:pt idx="31">
                    <c:v>August</c:v>
                  </c:pt>
                  <c:pt idx="32">
                    <c:v>September</c:v>
                  </c:pt>
                  <c:pt idx="33">
                    <c:v>Oktober</c:v>
                  </c:pt>
                  <c:pt idx="34">
                    <c:v>November</c:v>
                  </c:pt>
                  <c:pt idx="35">
                    <c:v>Dezember</c:v>
                  </c:pt>
                </c:lvl>
                <c:lvl>
                  <c:pt idx="0">
                    <c:v>2022</c:v>
                  </c:pt>
                  <c:pt idx="12">
                    <c:v>2023</c:v>
                  </c:pt>
                  <c:pt idx="24">
                    <c:v>2024</c:v>
                  </c:pt>
                </c:lvl>
              </c:multiLvlStrCache>
            </c:multiLvlStrRef>
          </c:cat>
          <c:val>
            <c:numRef>
              <c:f>('2.) Gewinn- und Verlustrechnung'!$E$149:$P$149,'2.) Gewinn- und Verlustrechnung'!$R$149:$AC$149,'2.) Gewinn- und Verlustrechnung'!$AE$149:$AP$149)</c:f>
              <c:numCache>
                <c:formatCode>_("€"* #,##0.00_);_("€"* \(#,##0.00\);_("€"*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1155.3499999999999</c:v>
                </c:pt>
                <c:pt idx="24">
                  <c:v>0</c:v>
                </c:pt>
                <c:pt idx="25">
                  <c:v>0</c:v>
                </c:pt>
                <c:pt idx="26">
                  <c:v>0</c:v>
                </c:pt>
                <c:pt idx="27">
                  <c:v>0</c:v>
                </c:pt>
                <c:pt idx="28">
                  <c:v>0</c:v>
                </c:pt>
                <c:pt idx="29">
                  <c:v>0</c:v>
                </c:pt>
                <c:pt idx="30">
                  <c:v>0</c:v>
                </c:pt>
                <c:pt idx="31">
                  <c:v>813.75</c:v>
                </c:pt>
                <c:pt idx="32">
                  <c:v>6818.35</c:v>
                </c:pt>
                <c:pt idx="33">
                  <c:v>8652.35</c:v>
                </c:pt>
                <c:pt idx="34">
                  <c:v>19621.349999999999</c:v>
                </c:pt>
                <c:pt idx="35">
                  <c:v>24234.35</c:v>
                </c:pt>
              </c:numCache>
            </c:numRef>
          </c:val>
          <c:smooth val="0"/>
          <c:extLst>
            <c:ext xmlns:c16="http://schemas.microsoft.com/office/drawing/2014/chart" uri="{C3380CC4-5D6E-409C-BE32-E72D297353CC}">
              <c16:uniqueId val="{00000000-D355-1C43-9500-A21931A88DB1}"/>
            </c:ext>
          </c:extLst>
        </c:ser>
        <c:ser>
          <c:idx val="1"/>
          <c:order val="1"/>
          <c:tx>
            <c:v>Umsatzerlöse</c:v>
          </c:tx>
          <c:spPr>
            <a:ln w="25400" cap="rnd">
              <a:solidFill>
                <a:srgbClr val="00B050"/>
              </a:solidFill>
              <a:round/>
            </a:ln>
            <a:effectLst/>
          </c:spPr>
          <c:marker>
            <c:symbol val="none"/>
          </c:marker>
          <c:cat>
            <c:multiLvlStrRef>
              <c:f>('2.) Gewinn- und Verlustrechnung'!$E$145:$P$146,'2.) Gewinn- und Verlustrechnung'!$R$145:$AC$146,'2.) Gewinn- und Verlustrechnung'!$AE$145:$AP$146)</c:f>
              <c:multiLvlStrCache>
                <c:ptCount val="36"/>
                <c:lvl>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pt idx="12">
                    <c:v>Januar</c:v>
                  </c:pt>
                  <c:pt idx="13">
                    <c:v>Februar</c:v>
                  </c:pt>
                  <c:pt idx="14">
                    <c:v>März</c:v>
                  </c:pt>
                  <c:pt idx="15">
                    <c:v>April</c:v>
                  </c:pt>
                  <c:pt idx="16">
                    <c:v>Mai</c:v>
                  </c:pt>
                  <c:pt idx="17">
                    <c:v>Juni</c:v>
                  </c:pt>
                  <c:pt idx="18">
                    <c:v>Juli</c:v>
                  </c:pt>
                  <c:pt idx="19">
                    <c:v>August</c:v>
                  </c:pt>
                  <c:pt idx="20">
                    <c:v>September</c:v>
                  </c:pt>
                  <c:pt idx="21">
                    <c:v>Oktober</c:v>
                  </c:pt>
                  <c:pt idx="22">
                    <c:v>November</c:v>
                  </c:pt>
                  <c:pt idx="23">
                    <c:v>Dezember</c:v>
                  </c:pt>
                  <c:pt idx="24">
                    <c:v>Januar</c:v>
                  </c:pt>
                  <c:pt idx="25">
                    <c:v>Februar</c:v>
                  </c:pt>
                  <c:pt idx="26">
                    <c:v>März</c:v>
                  </c:pt>
                  <c:pt idx="27">
                    <c:v>April</c:v>
                  </c:pt>
                  <c:pt idx="28">
                    <c:v>Mai</c:v>
                  </c:pt>
                  <c:pt idx="29">
                    <c:v>Juni</c:v>
                  </c:pt>
                  <c:pt idx="30">
                    <c:v>Juli</c:v>
                  </c:pt>
                  <c:pt idx="31">
                    <c:v>August</c:v>
                  </c:pt>
                  <c:pt idx="32">
                    <c:v>September</c:v>
                  </c:pt>
                  <c:pt idx="33">
                    <c:v>Oktober</c:v>
                  </c:pt>
                  <c:pt idx="34">
                    <c:v>November</c:v>
                  </c:pt>
                  <c:pt idx="35">
                    <c:v>Dezember</c:v>
                  </c:pt>
                </c:lvl>
                <c:lvl>
                  <c:pt idx="0">
                    <c:v>2022</c:v>
                  </c:pt>
                  <c:pt idx="12">
                    <c:v>2023</c:v>
                  </c:pt>
                  <c:pt idx="24">
                    <c:v>2024</c:v>
                  </c:pt>
                </c:lvl>
              </c:multiLvlStrCache>
            </c:multiLvlStrRef>
          </c:cat>
          <c:val>
            <c:numRef>
              <c:f>('2.) Gewinn- und Verlustrechnung'!$E$33:$P$33,'2.) Gewinn- und Verlustrechnung'!$R$33:$AC$33,'2.) Gewinn- und Verlustrechnung'!$AE$33:$AP$33)</c:f>
              <c:numCache>
                <c:formatCode>_("€"* #,##0.00_);_("€"* \(#,##0.00\);_("€"* "-"??_);_(@_)</c:formatCode>
                <c:ptCount val="36"/>
                <c:pt idx="0">
                  <c:v>0</c:v>
                </c:pt>
                <c:pt idx="1">
                  <c:v>0</c:v>
                </c:pt>
                <c:pt idx="2">
                  <c:v>0</c:v>
                </c:pt>
                <c:pt idx="3">
                  <c:v>0</c:v>
                </c:pt>
                <c:pt idx="4">
                  <c:v>0</c:v>
                </c:pt>
                <c:pt idx="5">
                  <c:v>0</c:v>
                </c:pt>
                <c:pt idx="6">
                  <c:v>0</c:v>
                </c:pt>
                <c:pt idx="7">
                  <c:v>0</c:v>
                </c:pt>
                <c:pt idx="8">
                  <c:v>0</c:v>
                </c:pt>
                <c:pt idx="9">
                  <c:v>0</c:v>
                </c:pt>
                <c:pt idx="10">
                  <c:v>600</c:v>
                </c:pt>
                <c:pt idx="11">
                  <c:v>3000</c:v>
                </c:pt>
                <c:pt idx="12">
                  <c:v>600</c:v>
                </c:pt>
                <c:pt idx="13">
                  <c:v>1000</c:v>
                </c:pt>
                <c:pt idx="14">
                  <c:v>1400</c:v>
                </c:pt>
                <c:pt idx="15">
                  <c:v>1400</c:v>
                </c:pt>
                <c:pt idx="16">
                  <c:v>3000</c:v>
                </c:pt>
                <c:pt idx="17">
                  <c:v>2600</c:v>
                </c:pt>
                <c:pt idx="18">
                  <c:v>3000</c:v>
                </c:pt>
                <c:pt idx="19">
                  <c:v>4370</c:v>
                </c:pt>
                <c:pt idx="20">
                  <c:v>4830</c:v>
                </c:pt>
                <c:pt idx="21">
                  <c:v>5750</c:v>
                </c:pt>
                <c:pt idx="22">
                  <c:v>8510</c:v>
                </c:pt>
                <c:pt idx="23">
                  <c:v>10350</c:v>
                </c:pt>
                <c:pt idx="24">
                  <c:v>6670</c:v>
                </c:pt>
                <c:pt idx="25">
                  <c:v>7540</c:v>
                </c:pt>
                <c:pt idx="26">
                  <c:v>9570</c:v>
                </c:pt>
                <c:pt idx="27">
                  <c:v>13920</c:v>
                </c:pt>
                <c:pt idx="28">
                  <c:v>19430</c:v>
                </c:pt>
                <c:pt idx="29">
                  <c:v>23200</c:v>
                </c:pt>
                <c:pt idx="30">
                  <c:v>28420</c:v>
                </c:pt>
                <c:pt idx="31">
                  <c:v>36250</c:v>
                </c:pt>
                <c:pt idx="32">
                  <c:v>44660</c:v>
                </c:pt>
                <c:pt idx="33">
                  <c:v>53650</c:v>
                </c:pt>
                <c:pt idx="34">
                  <c:v>69600</c:v>
                </c:pt>
                <c:pt idx="35">
                  <c:v>76850</c:v>
                </c:pt>
              </c:numCache>
            </c:numRef>
          </c:val>
          <c:smooth val="0"/>
          <c:extLst>
            <c:ext xmlns:c16="http://schemas.microsoft.com/office/drawing/2014/chart" uri="{C3380CC4-5D6E-409C-BE32-E72D297353CC}">
              <c16:uniqueId val="{00000001-D355-1C43-9500-A21931A88DB1}"/>
            </c:ext>
          </c:extLst>
        </c:ser>
        <c:ser>
          <c:idx val="2"/>
          <c:order val="2"/>
          <c:tx>
            <c:v>Kosten</c:v>
          </c:tx>
          <c:spPr>
            <a:ln w="25400" cap="rnd">
              <a:solidFill>
                <a:srgbClr val="C00000"/>
              </a:solidFill>
              <a:round/>
            </a:ln>
            <a:effectLst/>
          </c:spPr>
          <c:marker>
            <c:symbol val="none"/>
          </c:marker>
          <c:cat>
            <c:multiLvlStrRef>
              <c:f>('2.) Gewinn- und Verlustrechnung'!$E$145:$P$146,'2.) Gewinn- und Verlustrechnung'!$R$145:$AC$146,'2.) Gewinn- und Verlustrechnung'!$AE$145:$AP$146)</c:f>
              <c:multiLvlStrCache>
                <c:ptCount val="36"/>
                <c:lvl>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pt idx="12">
                    <c:v>Januar</c:v>
                  </c:pt>
                  <c:pt idx="13">
                    <c:v>Februar</c:v>
                  </c:pt>
                  <c:pt idx="14">
                    <c:v>März</c:v>
                  </c:pt>
                  <c:pt idx="15">
                    <c:v>April</c:v>
                  </c:pt>
                  <c:pt idx="16">
                    <c:v>Mai</c:v>
                  </c:pt>
                  <c:pt idx="17">
                    <c:v>Juni</c:v>
                  </c:pt>
                  <c:pt idx="18">
                    <c:v>Juli</c:v>
                  </c:pt>
                  <c:pt idx="19">
                    <c:v>August</c:v>
                  </c:pt>
                  <c:pt idx="20">
                    <c:v>September</c:v>
                  </c:pt>
                  <c:pt idx="21">
                    <c:v>Oktober</c:v>
                  </c:pt>
                  <c:pt idx="22">
                    <c:v>November</c:v>
                  </c:pt>
                  <c:pt idx="23">
                    <c:v>Dezember</c:v>
                  </c:pt>
                  <c:pt idx="24">
                    <c:v>Januar</c:v>
                  </c:pt>
                  <c:pt idx="25">
                    <c:v>Februar</c:v>
                  </c:pt>
                  <c:pt idx="26">
                    <c:v>März</c:v>
                  </c:pt>
                  <c:pt idx="27">
                    <c:v>April</c:v>
                  </c:pt>
                  <c:pt idx="28">
                    <c:v>Mai</c:v>
                  </c:pt>
                  <c:pt idx="29">
                    <c:v>Juni</c:v>
                  </c:pt>
                  <c:pt idx="30">
                    <c:v>Juli</c:v>
                  </c:pt>
                  <c:pt idx="31">
                    <c:v>August</c:v>
                  </c:pt>
                  <c:pt idx="32">
                    <c:v>September</c:v>
                  </c:pt>
                  <c:pt idx="33">
                    <c:v>Oktober</c:v>
                  </c:pt>
                  <c:pt idx="34">
                    <c:v>November</c:v>
                  </c:pt>
                  <c:pt idx="35">
                    <c:v>Dezember</c:v>
                  </c:pt>
                </c:lvl>
                <c:lvl>
                  <c:pt idx="0">
                    <c:v>2022</c:v>
                  </c:pt>
                  <c:pt idx="12">
                    <c:v>2023</c:v>
                  </c:pt>
                  <c:pt idx="24">
                    <c:v>2024</c:v>
                  </c:pt>
                </c:lvl>
              </c:multiLvlStrCache>
            </c:multiLvlStrRef>
          </c:cat>
          <c:val>
            <c:numRef>
              <c:f>('2.) Gewinn- und Verlustrechnung'!$E$137:$P$137,'2.) Gewinn- und Verlustrechnung'!$R$137:$AC$137,'2.) Gewinn- und Verlustrechnung'!$AE$137:$AP$137)</c:f>
              <c:numCache>
                <c:formatCode>_("€"* #,##0.00_);_("€"* \(#,##0.00\);_("€"* "-"??_);_(@_)</c:formatCode>
                <c:ptCount val="36"/>
                <c:pt idx="0">
                  <c:v>7610</c:v>
                </c:pt>
                <c:pt idx="1">
                  <c:v>6060</c:v>
                </c:pt>
                <c:pt idx="2">
                  <c:v>3810</c:v>
                </c:pt>
                <c:pt idx="3">
                  <c:v>3430</c:v>
                </c:pt>
                <c:pt idx="4">
                  <c:v>4280</c:v>
                </c:pt>
                <c:pt idx="5">
                  <c:v>4780</c:v>
                </c:pt>
                <c:pt idx="6">
                  <c:v>4780</c:v>
                </c:pt>
                <c:pt idx="7">
                  <c:v>4830</c:v>
                </c:pt>
                <c:pt idx="8">
                  <c:v>4230</c:v>
                </c:pt>
                <c:pt idx="9">
                  <c:v>4610</c:v>
                </c:pt>
                <c:pt idx="10">
                  <c:v>4730</c:v>
                </c:pt>
                <c:pt idx="11">
                  <c:v>5510</c:v>
                </c:pt>
                <c:pt idx="12">
                  <c:v>9590</c:v>
                </c:pt>
                <c:pt idx="13">
                  <c:v>6990</c:v>
                </c:pt>
                <c:pt idx="14">
                  <c:v>11599.5</c:v>
                </c:pt>
                <c:pt idx="15">
                  <c:v>7204.5</c:v>
                </c:pt>
                <c:pt idx="16">
                  <c:v>5974.5</c:v>
                </c:pt>
                <c:pt idx="17">
                  <c:v>6624.5</c:v>
                </c:pt>
                <c:pt idx="18">
                  <c:v>6904.5</c:v>
                </c:pt>
                <c:pt idx="19">
                  <c:v>8504.5</c:v>
                </c:pt>
                <c:pt idx="20">
                  <c:v>7954.5</c:v>
                </c:pt>
                <c:pt idx="21">
                  <c:v>11252.5</c:v>
                </c:pt>
                <c:pt idx="22">
                  <c:v>9404.5</c:v>
                </c:pt>
                <c:pt idx="23">
                  <c:v>8699.5</c:v>
                </c:pt>
                <c:pt idx="24">
                  <c:v>21496.5</c:v>
                </c:pt>
                <c:pt idx="25">
                  <c:v>17049.5</c:v>
                </c:pt>
                <c:pt idx="26">
                  <c:v>17344.5</c:v>
                </c:pt>
                <c:pt idx="27">
                  <c:v>18103.5</c:v>
                </c:pt>
                <c:pt idx="28">
                  <c:v>20889.5</c:v>
                </c:pt>
                <c:pt idx="29">
                  <c:v>25335.5</c:v>
                </c:pt>
                <c:pt idx="30">
                  <c:v>28744.5</c:v>
                </c:pt>
                <c:pt idx="31">
                  <c:v>35087.5</c:v>
                </c:pt>
                <c:pt idx="32">
                  <c:v>34919.5</c:v>
                </c:pt>
                <c:pt idx="33">
                  <c:v>41289.5</c:v>
                </c:pt>
                <c:pt idx="34">
                  <c:v>41569.5</c:v>
                </c:pt>
                <c:pt idx="35">
                  <c:v>42229.5</c:v>
                </c:pt>
              </c:numCache>
            </c:numRef>
          </c:val>
          <c:smooth val="0"/>
          <c:extLst>
            <c:ext xmlns:c16="http://schemas.microsoft.com/office/drawing/2014/chart" uri="{C3380CC4-5D6E-409C-BE32-E72D297353CC}">
              <c16:uniqueId val="{00000002-D355-1C43-9500-A21931A88DB1}"/>
            </c:ext>
          </c:extLst>
        </c:ser>
        <c:dLbls>
          <c:showLegendKey val="0"/>
          <c:showVal val="0"/>
          <c:showCatName val="0"/>
          <c:showSerName val="0"/>
          <c:showPercent val="0"/>
          <c:showBubbleSize val="0"/>
        </c:dLbls>
        <c:smooth val="0"/>
        <c:axId val="1627171103"/>
        <c:axId val="1588910799"/>
      </c:lineChart>
      <c:catAx>
        <c:axId val="16271711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crossAx val="1588910799"/>
        <c:crosses val="autoZero"/>
        <c:auto val="1"/>
        <c:lblAlgn val="ctr"/>
        <c:lblOffset val="100"/>
        <c:noMultiLvlLbl val="0"/>
      </c:catAx>
      <c:valAx>
        <c:axId val="1588910799"/>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crossAx val="1627171103"/>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14586F"/>
      </a:solidFill>
      <a:round/>
    </a:ln>
    <a:effectLst/>
  </c:spPr>
  <c:txPr>
    <a:bodyPr/>
    <a:lstStyle/>
    <a:p>
      <a:pPr>
        <a:defRPr/>
      </a:pPr>
      <a:endParaRPr lang="en-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13" Type="http://schemas.openxmlformats.org/officeDocument/2006/relationships/image" Target="../media/image9.png"/><Relationship Id="rId3" Type="http://schemas.openxmlformats.org/officeDocument/2006/relationships/hyperlink" Target="https://www.facebook.com/VentureWaerft/" TargetMode="External"/><Relationship Id="rId7" Type="http://schemas.openxmlformats.org/officeDocument/2006/relationships/hyperlink" Target="https://www.instagram.com/venturewaerft/" TargetMode="External"/><Relationship Id="rId12" Type="http://schemas.openxmlformats.org/officeDocument/2006/relationships/image" Target="../media/image8.png"/><Relationship Id="rId2" Type="http://schemas.openxmlformats.org/officeDocument/2006/relationships/image" Target="../media/image1.png"/><Relationship Id="rId16" Type="http://schemas.openxmlformats.org/officeDocument/2006/relationships/image" Target="../media/image12.png"/><Relationship Id="rId1" Type="http://schemas.openxmlformats.org/officeDocument/2006/relationships/hyperlink" Target="https://venturewaerft.com/de/" TargetMode="External"/><Relationship Id="rId6" Type="http://schemas.openxmlformats.org/officeDocument/2006/relationships/image" Target="../media/image3.png"/><Relationship Id="rId11" Type="http://schemas.openxmlformats.org/officeDocument/2006/relationships/image" Target="../media/image7.png"/><Relationship Id="rId5" Type="http://schemas.openxmlformats.org/officeDocument/2006/relationships/hyperlink" Target="https://www.linkedin.com/company/venturewaerft" TargetMode="External"/><Relationship Id="rId15" Type="http://schemas.openxmlformats.org/officeDocument/2006/relationships/image" Target="../media/image11.png"/><Relationship Id="rId10" Type="http://schemas.openxmlformats.org/officeDocument/2006/relationships/image" Target="../media/image6.png"/><Relationship Id="rId4" Type="http://schemas.openxmlformats.org/officeDocument/2006/relationships/image" Target="../media/image2.png"/><Relationship Id="rId9" Type="http://schemas.openxmlformats.org/officeDocument/2006/relationships/image" Target="../media/image5.png"/><Relationship Id="rId14" Type="http://schemas.openxmlformats.org/officeDocument/2006/relationships/image" Target="../media/image10.png"/></Relationships>
</file>

<file path=xl/drawings/_rels/drawing5.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4</xdr:col>
      <xdr:colOff>3034665</xdr:colOff>
      <xdr:row>1</xdr:row>
      <xdr:rowOff>53679</xdr:rowOff>
    </xdr:from>
    <xdr:to>
      <xdr:col>4</xdr:col>
      <xdr:colOff>4405944</xdr:colOff>
      <xdr:row>3</xdr:row>
      <xdr:rowOff>114300</xdr:rowOff>
    </xdr:to>
    <xdr:pic>
      <xdr:nvPicPr>
        <xdr:cNvPr id="6" name="Grafik 5">
          <a:hlinkClick xmlns:r="http://schemas.openxmlformats.org/officeDocument/2006/relationships" r:id="rId1"/>
          <a:extLst>
            <a:ext uri="{FF2B5EF4-FFF2-40B4-BE49-F238E27FC236}">
              <a16:creationId xmlns:a16="http://schemas.microsoft.com/office/drawing/2014/main" id="{B57221B6-2304-C64A-948D-ABEED43BF11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460365" y="155279"/>
          <a:ext cx="1371279" cy="543221"/>
        </a:xfrm>
        <a:prstGeom prst="rect">
          <a:avLst/>
        </a:prstGeom>
      </xdr:spPr>
    </xdr:pic>
    <xdr:clientData/>
  </xdr:twoCellAnchor>
  <xdr:twoCellAnchor editAs="oneCell">
    <xdr:from>
      <xdr:col>1</xdr:col>
      <xdr:colOff>116197</xdr:colOff>
      <xdr:row>57</xdr:row>
      <xdr:rowOff>75044</xdr:rowOff>
    </xdr:from>
    <xdr:to>
      <xdr:col>2</xdr:col>
      <xdr:colOff>345359</xdr:colOff>
      <xdr:row>58</xdr:row>
      <xdr:rowOff>177800</xdr:rowOff>
    </xdr:to>
    <xdr:pic>
      <xdr:nvPicPr>
        <xdr:cNvPr id="7" name="Grafik 6">
          <a:hlinkClick xmlns:r="http://schemas.openxmlformats.org/officeDocument/2006/relationships" r:id="rId3"/>
          <a:extLst>
            <a:ext uri="{FF2B5EF4-FFF2-40B4-BE49-F238E27FC236}">
              <a16:creationId xmlns:a16="http://schemas.microsoft.com/office/drawing/2014/main" id="{D359B6B0-BE84-F44F-BEB7-B2B1B701B53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57497" y="9714344"/>
          <a:ext cx="347696" cy="305956"/>
        </a:xfrm>
        <a:prstGeom prst="rect">
          <a:avLst/>
        </a:prstGeom>
      </xdr:spPr>
    </xdr:pic>
    <xdr:clientData/>
  </xdr:twoCellAnchor>
  <xdr:twoCellAnchor editAs="oneCell">
    <xdr:from>
      <xdr:col>2</xdr:col>
      <xdr:colOff>410659</xdr:colOff>
      <xdr:row>57</xdr:row>
      <xdr:rowOff>73893</xdr:rowOff>
    </xdr:from>
    <xdr:to>
      <xdr:col>3</xdr:col>
      <xdr:colOff>339822</xdr:colOff>
      <xdr:row>58</xdr:row>
      <xdr:rowOff>177801</xdr:rowOff>
    </xdr:to>
    <xdr:pic>
      <xdr:nvPicPr>
        <xdr:cNvPr id="8" name="Grafik 7">
          <a:hlinkClick xmlns:r="http://schemas.openxmlformats.org/officeDocument/2006/relationships" r:id="rId5"/>
          <a:extLst>
            <a:ext uri="{FF2B5EF4-FFF2-40B4-BE49-F238E27FC236}">
              <a16:creationId xmlns:a16="http://schemas.microsoft.com/office/drawing/2014/main" id="{F1EB205B-38EA-BE41-9CDC-FBA5694E31EC}"/>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248859" y="9713193"/>
          <a:ext cx="339796" cy="307108"/>
        </a:xfrm>
        <a:prstGeom prst="rect">
          <a:avLst/>
        </a:prstGeom>
      </xdr:spPr>
    </xdr:pic>
    <xdr:clientData/>
  </xdr:twoCellAnchor>
  <xdr:twoCellAnchor editAs="oneCell">
    <xdr:from>
      <xdr:col>3</xdr:col>
      <xdr:colOff>383697</xdr:colOff>
      <xdr:row>57</xdr:row>
      <xdr:rowOff>60653</xdr:rowOff>
    </xdr:from>
    <xdr:to>
      <xdr:col>3</xdr:col>
      <xdr:colOff>722747</xdr:colOff>
      <xdr:row>58</xdr:row>
      <xdr:rowOff>177801</xdr:rowOff>
    </xdr:to>
    <xdr:pic>
      <xdr:nvPicPr>
        <xdr:cNvPr id="10" name="Grafik 9">
          <a:hlinkClick xmlns:r="http://schemas.openxmlformats.org/officeDocument/2006/relationships" r:id="rId7"/>
          <a:extLst>
            <a:ext uri="{FF2B5EF4-FFF2-40B4-BE49-F238E27FC236}">
              <a16:creationId xmlns:a16="http://schemas.microsoft.com/office/drawing/2014/main" id="{98266A18-739F-5249-9502-B6B376A168E8}"/>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007152" y="12264198"/>
          <a:ext cx="339050" cy="324966"/>
        </a:xfrm>
        <a:prstGeom prst="rect">
          <a:avLst/>
        </a:prstGeom>
      </xdr:spPr>
    </xdr:pic>
    <xdr:clientData/>
  </xdr:twoCellAnchor>
  <xdr:twoCellAnchor editAs="oneCell">
    <xdr:from>
      <xdr:col>2</xdr:col>
      <xdr:colOff>58756</xdr:colOff>
      <xdr:row>40</xdr:row>
      <xdr:rowOff>184579</xdr:rowOff>
    </xdr:from>
    <xdr:to>
      <xdr:col>2</xdr:col>
      <xdr:colOff>290689</xdr:colOff>
      <xdr:row>42</xdr:row>
      <xdr:rowOff>107245</xdr:rowOff>
    </xdr:to>
    <xdr:pic>
      <xdr:nvPicPr>
        <xdr:cNvPr id="11" name="Grafik 10">
          <a:extLst>
            <a:ext uri="{FF2B5EF4-FFF2-40B4-BE49-F238E27FC236}">
              <a16:creationId xmlns:a16="http://schemas.microsoft.com/office/drawing/2014/main" id="{5C2063B5-5803-1E41-AE82-9E70E564F3A2}"/>
            </a:ext>
          </a:extLst>
        </xdr:cNvPr>
        <xdr:cNvPicPr>
          <a:picLocks noChangeAspect="1"/>
        </xdr:cNvPicPr>
      </xdr:nvPicPr>
      <xdr:blipFill>
        <a:blip xmlns:r="http://schemas.openxmlformats.org/officeDocument/2006/relationships" r:embed="rId9"/>
        <a:stretch>
          <a:fillRect/>
        </a:stretch>
      </xdr:blipFill>
      <xdr:spPr>
        <a:xfrm>
          <a:off x="295823" y="6602312"/>
          <a:ext cx="231933" cy="329065"/>
        </a:xfrm>
        <a:prstGeom prst="rect">
          <a:avLst/>
        </a:prstGeom>
      </xdr:spPr>
    </xdr:pic>
    <xdr:clientData/>
  </xdr:twoCellAnchor>
  <xdr:twoCellAnchor editAs="oneCell">
    <xdr:from>
      <xdr:col>2</xdr:col>
      <xdr:colOff>58806</xdr:colOff>
      <xdr:row>46</xdr:row>
      <xdr:rowOff>183445</xdr:rowOff>
    </xdr:from>
    <xdr:to>
      <xdr:col>2</xdr:col>
      <xdr:colOff>307622</xdr:colOff>
      <xdr:row>48</xdr:row>
      <xdr:rowOff>6167</xdr:rowOff>
    </xdr:to>
    <xdr:pic>
      <xdr:nvPicPr>
        <xdr:cNvPr id="12" name="Grafik 11">
          <a:extLst>
            <a:ext uri="{FF2B5EF4-FFF2-40B4-BE49-F238E27FC236}">
              <a16:creationId xmlns:a16="http://schemas.microsoft.com/office/drawing/2014/main" id="{C8DEF74E-DBE2-AF4B-B14B-BAB121EB56A9}"/>
            </a:ext>
          </a:extLst>
        </xdr:cNvPr>
        <xdr:cNvPicPr>
          <a:picLocks noChangeAspect="1"/>
        </xdr:cNvPicPr>
      </xdr:nvPicPr>
      <xdr:blipFill>
        <a:blip xmlns:r="http://schemas.openxmlformats.org/officeDocument/2006/relationships" r:embed="rId10"/>
        <a:stretch>
          <a:fillRect/>
        </a:stretch>
      </xdr:blipFill>
      <xdr:spPr>
        <a:xfrm>
          <a:off x="295873" y="7820378"/>
          <a:ext cx="248816" cy="229121"/>
        </a:xfrm>
        <a:prstGeom prst="rect">
          <a:avLst/>
        </a:prstGeom>
      </xdr:spPr>
    </xdr:pic>
    <xdr:clientData/>
  </xdr:twoCellAnchor>
  <xdr:twoCellAnchor editAs="oneCell">
    <xdr:from>
      <xdr:col>1</xdr:col>
      <xdr:colOff>103531</xdr:colOff>
      <xdr:row>50</xdr:row>
      <xdr:rowOff>50800</xdr:rowOff>
    </xdr:from>
    <xdr:to>
      <xdr:col>2</xdr:col>
      <xdr:colOff>298627</xdr:colOff>
      <xdr:row>51</xdr:row>
      <xdr:rowOff>47436</xdr:rowOff>
    </xdr:to>
    <xdr:pic>
      <xdr:nvPicPr>
        <xdr:cNvPr id="13" name="Grafik 12">
          <a:extLst>
            <a:ext uri="{FF2B5EF4-FFF2-40B4-BE49-F238E27FC236}">
              <a16:creationId xmlns:a16="http://schemas.microsoft.com/office/drawing/2014/main" id="{72C5E2FB-5635-DD43-A4F0-E6FA6AA8B38E}"/>
            </a:ext>
          </a:extLst>
        </xdr:cNvPr>
        <xdr:cNvPicPr>
          <a:picLocks noChangeAspect="1"/>
        </xdr:cNvPicPr>
      </xdr:nvPicPr>
      <xdr:blipFill>
        <a:blip xmlns:r="http://schemas.openxmlformats.org/officeDocument/2006/relationships" r:embed="rId11"/>
        <a:stretch>
          <a:fillRect/>
        </a:stretch>
      </xdr:blipFill>
      <xdr:spPr>
        <a:xfrm>
          <a:off x="217831" y="11747500"/>
          <a:ext cx="309396" cy="199836"/>
        </a:xfrm>
        <a:prstGeom prst="rect">
          <a:avLst/>
        </a:prstGeom>
      </xdr:spPr>
    </xdr:pic>
    <xdr:clientData/>
  </xdr:twoCellAnchor>
  <xdr:twoCellAnchor editAs="oneCell">
    <xdr:from>
      <xdr:col>1</xdr:col>
      <xdr:colOff>108205</xdr:colOff>
      <xdr:row>6</xdr:row>
      <xdr:rowOff>126999</xdr:rowOff>
    </xdr:from>
    <xdr:to>
      <xdr:col>2</xdr:col>
      <xdr:colOff>321555</xdr:colOff>
      <xdr:row>7</xdr:row>
      <xdr:rowOff>185660</xdr:rowOff>
    </xdr:to>
    <xdr:pic>
      <xdr:nvPicPr>
        <xdr:cNvPr id="18" name="Grafik 17">
          <a:extLst>
            <a:ext uri="{FF2B5EF4-FFF2-40B4-BE49-F238E27FC236}">
              <a16:creationId xmlns:a16="http://schemas.microsoft.com/office/drawing/2014/main" id="{92D9048B-E481-0D45-8442-9BD09B60738B}"/>
            </a:ext>
          </a:extLst>
        </xdr:cNvPr>
        <xdr:cNvPicPr>
          <a:picLocks noChangeAspect="1"/>
        </xdr:cNvPicPr>
      </xdr:nvPicPr>
      <xdr:blipFill>
        <a:blip xmlns:r="http://schemas.openxmlformats.org/officeDocument/2006/relationships" r:embed="rId12"/>
        <a:stretch>
          <a:fillRect/>
        </a:stretch>
      </xdr:blipFill>
      <xdr:spPr>
        <a:xfrm>
          <a:off x="223660" y="1339272"/>
          <a:ext cx="328804" cy="705206"/>
        </a:xfrm>
        <a:prstGeom prst="rect">
          <a:avLst/>
        </a:prstGeom>
      </xdr:spPr>
    </xdr:pic>
    <xdr:clientData/>
  </xdr:twoCellAnchor>
  <xdr:twoCellAnchor editAs="oneCell">
    <xdr:from>
      <xdr:col>2</xdr:col>
      <xdr:colOff>130320</xdr:colOff>
      <xdr:row>30</xdr:row>
      <xdr:rowOff>124300</xdr:rowOff>
    </xdr:from>
    <xdr:to>
      <xdr:col>2</xdr:col>
      <xdr:colOff>290375</xdr:colOff>
      <xdr:row>31</xdr:row>
      <xdr:rowOff>60202</xdr:rowOff>
    </xdr:to>
    <xdr:pic>
      <xdr:nvPicPr>
        <xdr:cNvPr id="19" name="Grafik 18">
          <a:extLst>
            <a:ext uri="{FF2B5EF4-FFF2-40B4-BE49-F238E27FC236}">
              <a16:creationId xmlns:a16="http://schemas.microsoft.com/office/drawing/2014/main" id="{8A1E4429-686D-F048-92AC-1BCAFD33C259}"/>
            </a:ext>
          </a:extLst>
        </xdr:cNvPr>
        <xdr:cNvPicPr>
          <a:picLocks noChangeAspect="1"/>
        </xdr:cNvPicPr>
      </xdr:nvPicPr>
      <xdr:blipFill>
        <a:blip xmlns:r="http://schemas.openxmlformats.org/officeDocument/2006/relationships" r:embed="rId13"/>
        <a:stretch>
          <a:fillRect/>
        </a:stretch>
      </xdr:blipFill>
      <xdr:spPr>
        <a:xfrm>
          <a:off x="358920" y="8239600"/>
          <a:ext cx="160055" cy="139101"/>
        </a:xfrm>
        <a:prstGeom prst="rect">
          <a:avLst/>
        </a:prstGeom>
      </xdr:spPr>
    </xdr:pic>
    <xdr:clientData/>
  </xdr:twoCellAnchor>
  <xdr:twoCellAnchor editAs="oneCell">
    <xdr:from>
      <xdr:col>2</xdr:col>
      <xdr:colOff>38100</xdr:colOff>
      <xdr:row>53</xdr:row>
      <xdr:rowOff>12700</xdr:rowOff>
    </xdr:from>
    <xdr:to>
      <xdr:col>2</xdr:col>
      <xdr:colOff>356997</xdr:colOff>
      <xdr:row>54</xdr:row>
      <xdr:rowOff>92964</xdr:rowOff>
    </xdr:to>
    <xdr:pic>
      <xdr:nvPicPr>
        <xdr:cNvPr id="2" name="Grafik 1">
          <a:extLst>
            <a:ext uri="{FF2B5EF4-FFF2-40B4-BE49-F238E27FC236}">
              <a16:creationId xmlns:a16="http://schemas.microsoft.com/office/drawing/2014/main" id="{DDF8CABD-B733-4D44-8450-E81CEF0D2318}"/>
            </a:ext>
          </a:extLst>
        </xdr:cNvPr>
        <xdr:cNvPicPr>
          <a:picLocks noChangeAspect="1"/>
        </xdr:cNvPicPr>
      </xdr:nvPicPr>
      <xdr:blipFill>
        <a:blip xmlns:r="http://schemas.openxmlformats.org/officeDocument/2006/relationships" r:embed="rId14"/>
        <a:stretch>
          <a:fillRect/>
        </a:stretch>
      </xdr:blipFill>
      <xdr:spPr>
        <a:xfrm>
          <a:off x="266700" y="12319000"/>
          <a:ext cx="318897" cy="283464"/>
        </a:xfrm>
        <a:prstGeom prst="rect">
          <a:avLst/>
        </a:prstGeom>
      </xdr:spPr>
    </xdr:pic>
    <xdr:clientData/>
  </xdr:twoCellAnchor>
  <xdr:twoCellAnchor editAs="oneCell">
    <xdr:from>
      <xdr:col>4</xdr:col>
      <xdr:colOff>779462</xdr:colOff>
      <xdr:row>4</xdr:row>
      <xdr:rowOff>127000</xdr:rowOff>
    </xdr:from>
    <xdr:to>
      <xdr:col>4</xdr:col>
      <xdr:colOff>3568700</xdr:colOff>
      <xdr:row>13</xdr:row>
      <xdr:rowOff>152400</xdr:rowOff>
    </xdr:to>
    <xdr:pic>
      <xdr:nvPicPr>
        <xdr:cNvPr id="4" name="Picture 3">
          <a:extLst>
            <a:ext uri="{FF2B5EF4-FFF2-40B4-BE49-F238E27FC236}">
              <a16:creationId xmlns:a16="http://schemas.microsoft.com/office/drawing/2014/main" id="{D8446397-9110-3A42-9FFB-99546AADE577}"/>
            </a:ext>
          </a:extLst>
        </xdr:cNvPr>
        <xdr:cNvPicPr>
          <a:picLocks noChangeAspect="1"/>
        </xdr:cNvPicPr>
      </xdr:nvPicPr>
      <xdr:blipFill>
        <a:blip xmlns:r="http://schemas.openxmlformats.org/officeDocument/2006/relationships" r:embed="rId15"/>
        <a:stretch>
          <a:fillRect/>
        </a:stretch>
      </xdr:blipFill>
      <xdr:spPr>
        <a:xfrm>
          <a:off x="3205162" y="914400"/>
          <a:ext cx="2789238" cy="3187700"/>
        </a:xfrm>
        <a:prstGeom prst="rect">
          <a:avLst/>
        </a:prstGeom>
      </xdr:spPr>
    </xdr:pic>
    <xdr:clientData/>
  </xdr:twoCellAnchor>
  <xdr:twoCellAnchor editAs="oneCell">
    <xdr:from>
      <xdr:col>3</xdr:col>
      <xdr:colOff>1663700</xdr:colOff>
      <xdr:row>59</xdr:row>
      <xdr:rowOff>76200</xdr:rowOff>
    </xdr:from>
    <xdr:to>
      <xdr:col>6</xdr:col>
      <xdr:colOff>261948</xdr:colOff>
      <xdr:row>60</xdr:row>
      <xdr:rowOff>138964</xdr:rowOff>
    </xdr:to>
    <xdr:sp macro="" textlink="">
      <xdr:nvSpPr>
        <xdr:cNvPr id="3" name="Textfeld 31">
          <a:extLst>
            <a:ext uri="{FF2B5EF4-FFF2-40B4-BE49-F238E27FC236}">
              <a16:creationId xmlns:a16="http://schemas.microsoft.com/office/drawing/2014/main" id="{72B1CDCC-E1B1-244F-9A83-14DAC66B349C}"/>
            </a:ext>
          </a:extLst>
        </xdr:cNvPr>
        <xdr:cNvSpPr txBox="1"/>
      </xdr:nvSpPr>
      <xdr:spPr>
        <a:xfrm>
          <a:off x="2286000" y="15684500"/>
          <a:ext cx="4948248" cy="2659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de-DE" sz="1200">
              <a:solidFill>
                <a:srgbClr val="373737"/>
              </a:solidFill>
            </a:rPr>
            <a:t>Neumann, T.</a:t>
          </a:r>
          <a:r>
            <a:rPr lang="de-DE" sz="1200" baseline="0">
              <a:solidFill>
                <a:srgbClr val="373737"/>
              </a:solidFill>
            </a:rPr>
            <a:t> &amp; Thiesfeld, J. (2022), Hochschule Flensburg.</a:t>
          </a:r>
          <a:endParaRPr lang="de-DE" sz="1200">
            <a:solidFill>
              <a:srgbClr val="373737"/>
            </a:solidFill>
          </a:endParaRPr>
        </a:p>
      </xdr:txBody>
    </xdr:sp>
    <xdr:clientData/>
  </xdr:twoCellAnchor>
  <xdr:twoCellAnchor editAs="oneCell">
    <xdr:from>
      <xdr:col>4</xdr:col>
      <xdr:colOff>3661905</xdr:colOff>
      <xdr:row>59</xdr:row>
      <xdr:rowOff>85604</xdr:rowOff>
    </xdr:from>
    <xdr:to>
      <xdr:col>5</xdr:col>
      <xdr:colOff>82071</xdr:colOff>
      <xdr:row>60</xdr:row>
      <xdr:rowOff>183356</xdr:rowOff>
    </xdr:to>
    <xdr:pic>
      <xdr:nvPicPr>
        <xdr:cNvPr id="5" name="Picture 4">
          <a:extLst>
            <a:ext uri="{FF2B5EF4-FFF2-40B4-BE49-F238E27FC236}">
              <a16:creationId xmlns:a16="http://schemas.microsoft.com/office/drawing/2014/main" id="{A2BF7394-4229-9B43-929C-E1ABB268F6BF}"/>
            </a:ext>
          </a:extLst>
        </xdr:cNvPr>
        <xdr:cNvPicPr>
          <a:picLocks noChangeAspect="1"/>
        </xdr:cNvPicPr>
      </xdr:nvPicPr>
      <xdr:blipFill>
        <a:blip xmlns:r="http://schemas.openxmlformats.org/officeDocument/2006/relationships" r:embed="rId16"/>
        <a:stretch>
          <a:fillRect/>
        </a:stretch>
      </xdr:blipFill>
      <xdr:spPr>
        <a:xfrm>
          <a:off x="6087605" y="15693904"/>
          <a:ext cx="852466" cy="3009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88900</xdr:colOff>
      <xdr:row>23</xdr:row>
      <xdr:rowOff>0</xdr:rowOff>
    </xdr:from>
    <xdr:ext cx="3076224" cy="1407437"/>
    <xdr:sp macro="" textlink="">
      <xdr:nvSpPr>
        <xdr:cNvPr id="5" name="Rechteck 4">
          <a:extLst>
            <a:ext uri="{FF2B5EF4-FFF2-40B4-BE49-F238E27FC236}">
              <a16:creationId xmlns:a16="http://schemas.microsoft.com/office/drawing/2014/main" id="{9015091D-C69F-3942-890E-D6D0B6538290}"/>
            </a:ext>
          </a:extLst>
        </xdr:cNvPr>
        <xdr:cNvSpPr/>
      </xdr:nvSpPr>
      <xdr:spPr>
        <a:xfrm>
          <a:off x="2895600" y="4826000"/>
          <a:ext cx="3076224" cy="1407437"/>
        </a:xfrm>
        <a:prstGeom prst="rect">
          <a:avLst/>
        </a:prstGeom>
        <a:solidFill>
          <a:sysClr val="window" lastClr="FFFFFF"/>
        </a:solidFill>
        <a:ln w="28575">
          <a:solidFill>
            <a:srgbClr val="14586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spAutoFit/>
        </a:bodyPr>
        <a:lstStyle/>
        <a:p>
          <a:pPr algn="l"/>
          <a:r>
            <a:rPr lang="de-DE" sz="1200" b="1">
              <a:solidFill>
                <a:srgbClr val="14586F"/>
              </a:solidFill>
            </a:rPr>
            <a:t>Du</a:t>
          </a:r>
          <a:r>
            <a:rPr lang="de-DE" sz="1200" b="1" baseline="0">
              <a:solidFill>
                <a:srgbClr val="14586F"/>
              </a:solidFill>
            </a:rPr>
            <a:t> kannst die Posten beliebig umbenennen, um deinen Finanzplan auf dein Unternehmen anzupassen.</a:t>
          </a:r>
          <a:br>
            <a:rPr lang="de-DE" sz="1200" b="1" baseline="0">
              <a:solidFill>
                <a:srgbClr val="14586F"/>
              </a:solidFill>
            </a:rPr>
          </a:br>
          <a:r>
            <a:rPr lang="de-DE" sz="1200" b="1" baseline="0">
              <a:solidFill>
                <a:srgbClr val="14586F"/>
              </a:solidFill>
            </a:rPr>
            <a:t>Die hier benannten Posten aus "1.) Gründungskosten" und "2.) Gründungsinvestitionen" werden automatisch in die GuV übernommen.</a:t>
          </a:r>
          <a:endParaRPr lang="de-DE" sz="1200" b="1">
            <a:solidFill>
              <a:srgbClr val="14586F"/>
            </a:solidFill>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16</xdr:col>
      <xdr:colOff>467360</xdr:colOff>
      <xdr:row>0</xdr:row>
      <xdr:rowOff>50800</xdr:rowOff>
    </xdr:from>
    <xdr:to>
      <xdr:col>16</xdr:col>
      <xdr:colOff>704427</xdr:colOff>
      <xdr:row>1</xdr:row>
      <xdr:rowOff>162560</xdr:rowOff>
    </xdr:to>
    <xdr:sp macro="" textlink="">
      <xdr:nvSpPr>
        <xdr:cNvPr id="4" name="Pfeil nach oben 3">
          <a:extLst>
            <a:ext uri="{FF2B5EF4-FFF2-40B4-BE49-F238E27FC236}">
              <a16:creationId xmlns:a16="http://schemas.microsoft.com/office/drawing/2014/main" id="{C2EC4A84-01FF-DF45-A9E4-C0DA71AC4FF2}"/>
            </a:ext>
          </a:extLst>
        </xdr:cNvPr>
        <xdr:cNvSpPr/>
      </xdr:nvSpPr>
      <xdr:spPr>
        <a:xfrm>
          <a:off x="4114800" y="50800"/>
          <a:ext cx="237067" cy="213360"/>
        </a:xfrm>
        <a:prstGeom prst="upArrow">
          <a:avLst/>
        </a:prstGeom>
        <a:solidFill>
          <a:srgbClr val="14586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a:t>+</a:t>
          </a:r>
        </a:p>
      </xdr:txBody>
    </xdr:sp>
    <xdr:clientData/>
  </xdr:twoCellAnchor>
  <xdr:twoCellAnchor>
    <xdr:from>
      <xdr:col>29</xdr:col>
      <xdr:colOff>467360</xdr:colOff>
      <xdr:row>0</xdr:row>
      <xdr:rowOff>40640</xdr:rowOff>
    </xdr:from>
    <xdr:to>
      <xdr:col>29</xdr:col>
      <xdr:colOff>704427</xdr:colOff>
      <xdr:row>1</xdr:row>
      <xdr:rowOff>152400</xdr:rowOff>
    </xdr:to>
    <xdr:sp macro="" textlink="">
      <xdr:nvSpPr>
        <xdr:cNvPr id="11" name="Pfeil nach oben 10">
          <a:extLst>
            <a:ext uri="{FF2B5EF4-FFF2-40B4-BE49-F238E27FC236}">
              <a16:creationId xmlns:a16="http://schemas.microsoft.com/office/drawing/2014/main" id="{1DE7DFA4-E662-2B49-BC15-332AD4765515}"/>
            </a:ext>
          </a:extLst>
        </xdr:cNvPr>
        <xdr:cNvSpPr/>
      </xdr:nvSpPr>
      <xdr:spPr>
        <a:xfrm>
          <a:off x="5242560" y="40640"/>
          <a:ext cx="237067" cy="213360"/>
        </a:xfrm>
        <a:prstGeom prst="upArrow">
          <a:avLst/>
        </a:prstGeom>
        <a:solidFill>
          <a:srgbClr val="14586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a:t>+</a:t>
          </a:r>
        </a:p>
      </xdr:txBody>
    </xdr:sp>
    <xdr:clientData/>
  </xdr:twoCellAnchor>
  <xdr:twoCellAnchor>
    <xdr:from>
      <xdr:col>42</xdr:col>
      <xdr:colOff>457200</xdr:colOff>
      <xdr:row>0</xdr:row>
      <xdr:rowOff>50800</xdr:rowOff>
    </xdr:from>
    <xdr:to>
      <xdr:col>42</xdr:col>
      <xdr:colOff>694267</xdr:colOff>
      <xdr:row>1</xdr:row>
      <xdr:rowOff>162560</xdr:rowOff>
    </xdr:to>
    <xdr:sp macro="" textlink="">
      <xdr:nvSpPr>
        <xdr:cNvPr id="12" name="Pfeil nach oben 11">
          <a:extLst>
            <a:ext uri="{FF2B5EF4-FFF2-40B4-BE49-F238E27FC236}">
              <a16:creationId xmlns:a16="http://schemas.microsoft.com/office/drawing/2014/main" id="{4DE9B923-948C-C84F-BB7E-99944C7FF1D3}"/>
            </a:ext>
          </a:extLst>
        </xdr:cNvPr>
        <xdr:cNvSpPr/>
      </xdr:nvSpPr>
      <xdr:spPr>
        <a:xfrm>
          <a:off x="6360160" y="50800"/>
          <a:ext cx="237067" cy="213360"/>
        </a:xfrm>
        <a:prstGeom prst="upArrow">
          <a:avLst/>
        </a:prstGeom>
        <a:solidFill>
          <a:srgbClr val="14586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a:t>+</a:t>
          </a:r>
        </a:p>
      </xdr:txBody>
    </xdr:sp>
    <xdr:clientData/>
  </xdr:twoCellAnchor>
  <xdr:oneCellAnchor>
    <xdr:from>
      <xdr:col>0</xdr:col>
      <xdr:colOff>70555</xdr:colOff>
      <xdr:row>21</xdr:row>
      <xdr:rowOff>143260</xdr:rowOff>
    </xdr:from>
    <xdr:ext cx="1828800" cy="2346796"/>
    <xdr:sp macro="" textlink="">
      <xdr:nvSpPr>
        <xdr:cNvPr id="13" name="Rechteck 12">
          <a:extLst>
            <a:ext uri="{FF2B5EF4-FFF2-40B4-BE49-F238E27FC236}">
              <a16:creationId xmlns:a16="http://schemas.microsoft.com/office/drawing/2014/main" id="{F0008DF0-A461-824C-95D0-CDF7FCB9281D}"/>
            </a:ext>
          </a:extLst>
        </xdr:cNvPr>
        <xdr:cNvSpPr/>
      </xdr:nvSpPr>
      <xdr:spPr>
        <a:xfrm>
          <a:off x="70555" y="4447149"/>
          <a:ext cx="1828800" cy="2346796"/>
        </a:xfrm>
        <a:prstGeom prst="rect">
          <a:avLst/>
        </a:prstGeom>
        <a:solidFill>
          <a:sysClr val="window" lastClr="FFFFFF"/>
        </a:solidFill>
        <a:ln w="28575">
          <a:solidFill>
            <a:srgbClr val="14586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spAutoFit/>
        </a:bodyPr>
        <a:lstStyle/>
        <a:p>
          <a:pPr algn="l"/>
          <a:r>
            <a:rPr lang="de-DE" sz="1200" b="1">
              <a:solidFill>
                <a:srgbClr val="14586F"/>
              </a:solidFill>
            </a:rPr>
            <a:t>Durch</a:t>
          </a:r>
          <a:r>
            <a:rPr lang="de-DE" sz="1200" b="1" baseline="0">
              <a:solidFill>
                <a:srgbClr val="14586F"/>
              </a:solidFill>
            </a:rPr>
            <a:t> farbige Darstellungen wird dein Plan übersichtlicher. Beispielsweise kannst du den Zeitpunkt von Produktlaunches oder Mindestabsätzen farblich hervorheben. </a:t>
          </a:r>
        </a:p>
        <a:p>
          <a:pPr algn="l"/>
          <a:r>
            <a:rPr lang="de-DE" sz="1200" b="1" baseline="0">
              <a:solidFill>
                <a:srgbClr val="14586F"/>
              </a:solidFill>
            </a:rPr>
            <a:t>Auf diese Weise kannst du schnell erkennen, ob du deine gesetzten Ziele erreichst.</a:t>
          </a:r>
          <a:endParaRPr lang="de-DE" sz="1200" b="1">
            <a:solidFill>
              <a:srgbClr val="14586F"/>
            </a:solidFill>
          </a:endParaRPr>
        </a:p>
      </xdr:txBody>
    </xdr:sp>
    <xdr:clientData/>
  </xdr:oneCellAnchor>
  <xdr:oneCellAnchor>
    <xdr:from>
      <xdr:col>0</xdr:col>
      <xdr:colOff>70555</xdr:colOff>
      <xdr:row>12</xdr:row>
      <xdr:rowOff>225778</xdr:rowOff>
    </xdr:from>
    <xdr:ext cx="1828800" cy="1595309"/>
    <xdr:sp macro="" textlink="">
      <xdr:nvSpPr>
        <xdr:cNvPr id="14" name="Rechteck 13">
          <a:extLst>
            <a:ext uri="{FF2B5EF4-FFF2-40B4-BE49-F238E27FC236}">
              <a16:creationId xmlns:a16="http://schemas.microsoft.com/office/drawing/2014/main" id="{6843460D-D16A-D14D-9FF1-77673C78A644}"/>
            </a:ext>
          </a:extLst>
        </xdr:cNvPr>
        <xdr:cNvSpPr/>
      </xdr:nvSpPr>
      <xdr:spPr>
        <a:xfrm>
          <a:off x="70555" y="2667000"/>
          <a:ext cx="1828800" cy="1595309"/>
        </a:xfrm>
        <a:prstGeom prst="rect">
          <a:avLst/>
        </a:prstGeom>
        <a:solidFill>
          <a:sysClr val="window" lastClr="FFFFFF"/>
        </a:solidFill>
        <a:ln w="28575">
          <a:solidFill>
            <a:srgbClr val="14586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spAutoFit/>
        </a:bodyPr>
        <a:lstStyle/>
        <a:p>
          <a:pPr algn="l"/>
          <a:r>
            <a:rPr lang="de-DE" sz="1200" b="1">
              <a:solidFill>
                <a:srgbClr val="14586F"/>
              </a:solidFill>
            </a:rPr>
            <a:t>Hier benennst</a:t>
          </a:r>
          <a:r>
            <a:rPr lang="de-DE" sz="1200" b="1" baseline="0">
              <a:solidFill>
                <a:srgbClr val="14586F"/>
              </a:solidFill>
            </a:rPr>
            <a:t> du deine Produkte. Du kannst die Produkte beliebig umbenennen, um die GuV so gut wie möglich auf deine Gegebenheiten im Unternehmen anzupassen.</a:t>
          </a:r>
          <a:endParaRPr lang="de-DE" sz="1200" b="1">
            <a:solidFill>
              <a:srgbClr val="14586F"/>
            </a:solidFill>
          </a:endParaRPr>
        </a:p>
      </xdr:txBody>
    </xdr:sp>
    <xdr:clientData/>
  </xdr:oneCellAnchor>
  <xdr:oneCellAnchor>
    <xdr:from>
      <xdr:col>0</xdr:col>
      <xdr:colOff>70556</xdr:colOff>
      <xdr:row>60</xdr:row>
      <xdr:rowOff>0</xdr:rowOff>
    </xdr:from>
    <xdr:ext cx="1828800" cy="1971052"/>
    <xdr:sp macro="" textlink="">
      <xdr:nvSpPr>
        <xdr:cNvPr id="15" name="Rechteck 14">
          <a:extLst>
            <a:ext uri="{FF2B5EF4-FFF2-40B4-BE49-F238E27FC236}">
              <a16:creationId xmlns:a16="http://schemas.microsoft.com/office/drawing/2014/main" id="{26A6CD35-DF36-BB46-A1AB-0B4F1DB6CBB4}"/>
            </a:ext>
          </a:extLst>
        </xdr:cNvPr>
        <xdr:cNvSpPr/>
      </xdr:nvSpPr>
      <xdr:spPr>
        <a:xfrm>
          <a:off x="70556" y="12093222"/>
          <a:ext cx="1828800" cy="1971052"/>
        </a:xfrm>
        <a:prstGeom prst="rect">
          <a:avLst/>
        </a:prstGeom>
        <a:solidFill>
          <a:sysClr val="window" lastClr="FFFFFF"/>
        </a:solidFill>
        <a:ln w="28575">
          <a:solidFill>
            <a:srgbClr val="14586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spAutoFit/>
        </a:bodyPr>
        <a:lstStyle/>
        <a:p>
          <a:pPr algn="l"/>
          <a:r>
            <a:rPr lang="de-DE" sz="1200" b="1">
              <a:solidFill>
                <a:srgbClr val="14586F"/>
              </a:solidFill>
            </a:rPr>
            <a:t>Hier werden alle Kosten aus "1) Kapitalbedarfsplan" übernommen. </a:t>
          </a:r>
        </a:p>
        <a:p>
          <a:pPr algn="l"/>
          <a:r>
            <a:rPr lang="de-DE" sz="1200" b="1">
              <a:solidFill>
                <a:srgbClr val="14586F"/>
              </a:solidFill>
            </a:rPr>
            <a:t>In</a:t>
          </a:r>
          <a:r>
            <a:rPr lang="de-DE" sz="1200" b="1" baseline="0">
              <a:solidFill>
                <a:srgbClr val="14586F"/>
              </a:solidFill>
            </a:rPr>
            <a:t> dem Beispiel wurde die Annahme getroffen, dass alle Investitionen und Kosten aus dem Kapitalbedarfsplan GuV-fähige Kosten sind.</a:t>
          </a:r>
        </a:p>
      </xdr:txBody>
    </xdr:sp>
    <xdr:clientData/>
  </xdr:oneCellAnchor>
  <xdr:oneCellAnchor>
    <xdr:from>
      <xdr:col>0</xdr:col>
      <xdr:colOff>62245</xdr:colOff>
      <xdr:row>91</xdr:row>
      <xdr:rowOff>0</xdr:rowOff>
    </xdr:from>
    <xdr:ext cx="1828800" cy="843821"/>
    <xdr:sp macro="" textlink="">
      <xdr:nvSpPr>
        <xdr:cNvPr id="16" name="Rechteck 15">
          <a:extLst>
            <a:ext uri="{FF2B5EF4-FFF2-40B4-BE49-F238E27FC236}">
              <a16:creationId xmlns:a16="http://schemas.microsoft.com/office/drawing/2014/main" id="{E300274E-ED5B-7E46-A983-2269B05D2228}"/>
            </a:ext>
          </a:extLst>
        </xdr:cNvPr>
        <xdr:cNvSpPr/>
      </xdr:nvSpPr>
      <xdr:spPr>
        <a:xfrm>
          <a:off x="62245" y="18863734"/>
          <a:ext cx="1828800" cy="843821"/>
        </a:xfrm>
        <a:prstGeom prst="rect">
          <a:avLst/>
        </a:prstGeom>
        <a:solidFill>
          <a:sysClr val="window" lastClr="FFFFFF"/>
        </a:solidFill>
        <a:ln w="28575">
          <a:solidFill>
            <a:srgbClr val="14586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spAutoFit/>
        </a:bodyPr>
        <a:lstStyle/>
        <a:p>
          <a:pPr algn="l"/>
          <a:r>
            <a:rPr lang="de-DE" sz="1200" b="1">
              <a:solidFill>
                <a:srgbClr val="14586F"/>
              </a:solidFill>
            </a:rPr>
            <a:t>Du</a:t>
          </a:r>
          <a:r>
            <a:rPr lang="de-DE" sz="1200" b="1" baseline="0">
              <a:solidFill>
                <a:srgbClr val="14586F"/>
              </a:solidFill>
            </a:rPr>
            <a:t> kannst alle Kostenarten durch Überschrieben an dein Unternehmen anpassen.</a:t>
          </a:r>
          <a:endParaRPr lang="de-DE" sz="1200" b="1">
            <a:solidFill>
              <a:srgbClr val="14586F"/>
            </a:solidFill>
          </a:endParaRPr>
        </a:p>
      </xdr:txBody>
    </xdr:sp>
    <xdr:clientData/>
  </xdr:oneCellAnchor>
  <xdr:oneCellAnchor>
    <xdr:from>
      <xdr:col>0</xdr:col>
      <xdr:colOff>56444</xdr:colOff>
      <xdr:row>125</xdr:row>
      <xdr:rowOff>149762</xdr:rowOff>
    </xdr:from>
    <xdr:ext cx="1828800" cy="2158924"/>
    <xdr:sp macro="" textlink="">
      <xdr:nvSpPr>
        <xdr:cNvPr id="17" name="Rechteck 16">
          <a:extLst>
            <a:ext uri="{FF2B5EF4-FFF2-40B4-BE49-F238E27FC236}">
              <a16:creationId xmlns:a16="http://schemas.microsoft.com/office/drawing/2014/main" id="{CD2B7C89-8A1A-B54C-9463-8D36C9E25B79}"/>
            </a:ext>
          </a:extLst>
        </xdr:cNvPr>
        <xdr:cNvSpPr/>
      </xdr:nvSpPr>
      <xdr:spPr>
        <a:xfrm>
          <a:off x="56444" y="25295762"/>
          <a:ext cx="1828800" cy="2158924"/>
        </a:xfrm>
        <a:prstGeom prst="rect">
          <a:avLst/>
        </a:prstGeom>
        <a:solidFill>
          <a:sysClr val="window" lastClr="FFFFFF"/>
        </a:solidFill>
        <a:ln w="28575">
          <a:solidFill>
            <a:srgbClr val="14586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spAutoFit/>
        </a:bodyPr>
        <a:lstStyle/>
        <a:p>
          <a:pPr algn="l"/>
          <a:r>
            <a:rPr lang="de-DE" sz="1200" b="1" baseline="0">
              <a:solidFill>
                <a:srgbClr val="14586F"/>
              </a:solidFill>
            </a:rPr>
            <a:t>Du kannst Teilprojekte deines Unternehmens in dein Finanztool integrieren. Beispielsweise hat dieses Unternehmen eine Crowdfunding Kampagne gestartet. Die gesamten Erträge dieser Kampagne finden sich in dem Liquiditätsplan wieder.</a:t>
          </a:r>
          <a:endParaRPr lang="de-DE" sz="1200" b="1">
            <a:solidFill>
              <a:srgbClr val="14586F"/>
            </a:solidFill>
          </a:endParaRPr>
        </a:p>
      </xdr:txBody>
    </xdr:sp>
    <xdr:clientData/>
  </xdr:oneCellAnchor>
  <xdr:oneCellAnchor>
    <xdr:from>
      <xdr:col>0</xdr:col>
      <xdr:colOff>62245</xdr:colOff>
      <xdr:row>95</xdr:row>
      <xdr:rowOff>118146</xdr:rowOff>
    </xdr:from>
    <xdr:ext cx="1828800" cy="1595309"/>
    <xdr:sp macro="" textlink="">
      <xdr:nvSpPr>
        <xdr:cNvPr id="22" name="Rechteck 21">
          <a:extLst>
            <a:ext uri="{FF2B5EF4-FFF2-40B4-BE49-F238E27FC236}">
              <a16:creationId xmlns:a16="http://schemas.microsoft.com/office/drawing/2014/main" id="{772E6501-5164-9E47-89C6-6091FF349DEC}"/>
            </a:ext>
          </a:extLst>
        </xdr:cNvPr>
        <xdr:cNvSpPr/>
      </xdr:nvSpPr>
      <xdr:spPr>
        <a:xfrm>
          <a:off x="62245" y="19633813"/>
          <a:ext cx="1828800" cy="1595309"/>
        </a:xfrm>
        <a:prstGeom prst="rect">
          <a:avLst/>
        </a:prstGeom>
        <a:solidFill>
          <a:sysClr val="window" lastClr="FFFFFF"/>
        </a:solidFill>
        <a:ln w="28575">
          <a:solidFill>
            <a:srgbClr val="14586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spAutoFit/>
        </a:bodyPr>
        <a:lstStyle/>
        <a:p>
          <a:pPr algn="l"/>
          <a:r>
            <a:rPr lang="de-DE" sz="1200" b="1" baseline="0">
              <a:solidFill>
                <a:srgbClr val="14586F"/>
              </a:solidFill>
            </a:rPr>
            <a:t>Die Kosten für den Lebensunterhalt der CEOs werden im ersten Jahr durch das EXIST-Stipdendium für Hochschul-Studierende gedeckt (siehe Liquiditätsplan).</a:t>
          </a:r>
          <a:endParaRPr lang="de-DE" sz="1200" b="1">
            <a:solidFill>
              <a:srgbClr val="14586F"/>
            </a:solidFill>
          </a:endParaRPr>
        </a:p>
      </xdr:txBody>
    </xdr:sp>
    <xdr:clientData/>
  </xdr:oneCellAnchor>
  <xdr:oneCellAnchor>
    <xdr:from>
      <xdr:col>0</xdr:col>
      <xdr:colOff>76200</xdr:colOff>
      <xdr:row>115</xdr:row>
      <xdr:rowOff>142107</xdr:rowOff>
    </xdr:from>
    <xdr:ext cx="1828800" cy="1595309"/>
    <xdr:sp macro="" textlink="">
      <xdr:nvSpPr>
        <xdr:cNvPr id="18" name="Rechteck 17">
          <a:extLst>
            <a:ext uri="{FF2B5EF4-FFF2-40B4-BE49-F238E27FC236}">
              <a16:creationId xmlns:a16="http://schemas.microsoft.com/office/drawing/2014/main" id="{193D7751-0DC0-0443-B893-C19F0C56441F}"/>
            </a:ext>
          </a:extLst>
        </xdr:cNvPr>
        <xdr:cNvSpPr/>
      </xdr:nvSpPr>
      <xdr:spPr>
        <a:xfrm>
          <a:off x="76200" y="23929207"/>
          <a:ext cx="1828800" cy="1595309"/>
        </a:xfrm>
        <a:prstGeom prst="rect">
          <a:avLst/>
        </a:prstGeom>
        <a:solidFill>
          <a:sysClr val="window" lastClr="FFFFFF"/>
        </a:solidFill>
        <a:ln w="28575">
          <a:solidFill>
            <a:srgbClr val="14586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spAutoFit/>
        </a:bodyPr>
        <a:lstStyle/>
        <a:p>
          <a:pPr algn="l"/>
          <a:r>
            <a:rPr lang="de-DE" sz="1200" b="1">
              <a:solidFill>
                <a:srgbClr val="14586F"/>
              </a:solidFill>
            </a:rPr>
            <a:t>Die Zinszahlungen</a:t>
          </a:r>
          <a:r>
            <a:rPr lang="de-DE" sz="1200" b="1" baseline="0">
              <a:solidFill>
                <a:srgbClr val="14586F"/>
              </a:solidFill>
            </a:rPr>
            <a:t> werden hier vereinfacht eingetragen. Zur genaueren Berechnung deiner Zinszahlungen, kontaktiere dein Finanzinstitut oder einen externen Dienstleister.</a:t>
          </a:r>
          <a:endParaRPr lang="de-DE" sz="1200" b="1">
            <a:solidFill>
              <a:srgbClr val="14586F"/>
            </a:solidFill>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15</xdr:col>
      <xdr:colOff>457200</xdr:colOff>
      <xdr:row>0</xdr:row>
      <xdr:rowOff>35560</xdr:rowOff>
    </xdr:from>
    <xdr:to>
      <xdr:col>15</xdr:col>
      <xdr:colOff>694267</xdr:colOff>
      <xdr:row>1</xdr:row>
      <xdr:rowOff>147320</xdr:rowOff>
    </xdr:to>
    <xdr:sp macro="" textlink="">
      <xdr:nvSpPr>
        <xdr:cNvPr id="12" name="Pfeil nach oben 11">
          <a:extLst>
            <a:ext uri="{FF2B5EF4-FFF2-40B4-BE49-F238E27FC236}">
              <a16:creationId xmlns:a16="http://schemas.microsoft.com/office/drawing/2014/main" id="{3065973D-80DF-0249-8BED-7D2F72444EE6}"/>
            </a:ext>
          </a:extLst>
        </xdr:cNvPr>
        <xdr:cNvSpPr/>
      </xdr:nvSpPr>
      <xdr:spPr>
        <a:xfrm>
          <a:off x="3403600" y="35560"/>
          <a:ext cx="237067" cy="213360"/>
        </a:xfrm>
        <a:prstGeom prst="upArrow">
          <a:avLst/>
        </a:prstGeom>
        <a:solidFill>
          <a:srgbClr val="14586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a:t>+</a:t>
          </a:r>
        </a:p>
      </xdr:txBody>
    </xdr:sp>
    <xdr:clientData/>
  </xdr:twoCellAnchor>
  <xdr:twoCellAnchor>
    <xdr:from>
      <xdr:col>28</xdr:col>
      <xdr:colOff>454660</xdr:colOff>
      <xdr:row>0</xdr:row>
      <xdr:rowOff>25400</xdr:rowOff>
    </xdr:from>
    <xdr:to>
      <xdr:col>28</xdr:col>
      <xdr:colOff>691727</xdr:colOff>
      <xdr:row>1</xdr:row>
      <xdr:rowOff>137160</xdr:rowOff>
    </xdr:to>
    <xdr:sp macro="" textlink="">
      <xdr:nvSpPr>
        <xdr:cNvPr id="13" name="Pfeil nach oben 12">
          <a:extLst>
            <a:ext uri="{FF2B5EF4-FFF2-40B4-BE49-F238E27FC236}">
              <a16:creationId xmlns:a16="http://schemas.microsoft.com/office/drawing/2014/main" id="{721C1614-96EC-D343-B09D-1F4DB91A8A9C}"/>
            </a:ext>
          </a:extLst>
        </xdr:cNvPr>
        <xdr:cNvSpPr/>
      </xdr:nvSpPr>
      <xdr:spPr>
        <a:xfrm>
          <a:off x="4531360" y="25400"/>
          <a:ext cx="237067" cy="213360"/>
        </a:xfrm>
        <a:prstGeom prst="upArrow">
          <a:avLst/>
        </a:prstGeom>
        <a:solidFill>
          <a:srgbClr val="14586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a:t>+</a:t>
          </a:r>
        </a:p>
      </xdr:txBody>
    </xdr:sp>
    <xdr:clientData/>
  </xdr:twoCellAnchor>
  <xdr:twoCellAnchor>
    <xdr:from>
      <xdr:col>41</xdr:col>
      <xdr:colOff>441960</xdr:colOff>
      <xdr:row>0</xdr:row>
      <xdr:rowOff>35560</xdr:rowOff>
    </xdr:from>
    <xdr:to>
      <xdr:col>41</xdr:col>
      <xdr:colOff>679027</xdr:colOff>
      <xdr:row>1</xdr:row>
      <xdr:rowOff>147320</xdr:rowOff>
    </xdr:to>
    <xdr:sp macro="" textlink="">
      <xdr:nvSpPr>
        <xdr:cNvPr id="14" name="Pfeil nach oben 13">
          <a:extLst>
            <a:ext uri="{FF2B5EF4-FFF2-40B4-BE49-F238E27FC236}">
              <a16:creationId xmlns:a16="http://schemas.microsoft.com/office/drawing/2014/main" id="{671BE52B-30BA-EF40-841F-58A292F3D3F2}"/>
            </a:ext>
          </a:extLst>
        </xdr:cNvPr>
        <xdr:cNvSpPr/>
      </xdr:nvSpPr>
      <xdr:spPr>
        <a:xfrm>
          <a:off x="5648960" y="35560"/>
          <a:ext cx="237067" cy="213360"/>
        </a:xfrm>
        <a:prstGeom prst="upArrow">
          <a:avLst/>
        </a:prstGeom>
        <a:solidFill>
          <a:srgbClr val="14586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a:t>+</a:t>
          </a:r>
        </a:p>
      </xdr:txBody>
    </xdr:sp>
    <xdr:clientData/>
  </xdr:twoCellAnchor>
  <xdr:twoCellAnchor>
    <xdr:from>
      <xdr:col>0</xdr:col>
      <xdr:colOff>11854</xdr:colOff>
      <xdr:row>151</xdr:row>
      <xdr:rowOff>49107</xdr:rowOff>
    </xdr:from>
    <xdr:to>
      <xdr:col>0</xdr:col>
      <xdr:colOff>225214</xdr:colOff>
      <xdr:row>152</xdr:row>
      <xdr:rowOff>70274</xdr:rowOff>
    </xdr:to>
    <xdr:sp macro="" textlink="">
      <xdr:nvSpPr>
        <xdr:cNvPr id="9" name="Pfeil nach oben 8">
          <a:extLst>
            <a:ext uri="{FF2B5EF4-FFF2-40B4-BE49-F238E27FC236}">
              <a16:creationId xmlns:a16="http://schemas.microsoft.com/office/drawing/2014/main" id="{34C7EB9E-8D85-5A47-9A27-0E3CB3CDB14A}"/>
            </a:ext>
          </a:extLst>
        </xdr:cNvPr>
        <xdr:cNvSpPr/>
      </xdr:nvSpPr>
      <xdr:spPr>
        <a:xfrm rot="16200000">
          <a:off x="0" y="5788661"/>
          <a:ext cx="237067" cy="213360"/>
        </a:xfrm>
        <a:prstGeom prst="upArrow">
          <a:avLst/>
        </a:prstGeom>
        <a:solidFill>
          <a:srgbClr val="14586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a:t>+</a:t>
          </a:r>
        </a:p>
      </xdr:txBody>
    </xdr:sp>
    <xdr:clientData/>
  </xdr:twoCellAnchor>
  <xdr:twoCellAnchor>
    <xdr:from>
      <xdr:col>0</xdr:col>
      <xdr:colOff>12702</xdr:colOff>
      <xdr:row>38</xdr:row>
      <xdr:rowOff>38101</xdr:rowOff>
    </xdr:from>
    <xdr:to>
      <xdr:col>0</xdr:col>
      <xdr:colOff>226062</xdr:colOff>
      <xdr:row>39</xdr:row>
      <xdr:rowOff>60114</xdr:rowOff>
    </xdr:to>
    <xdr:sp macro="" textlink="">
      <xdr:nvSpPr>
        <xdr:cNvPr id="10" name="Pfeil nach oben 9">
          <a:extLst>
            <a:ext uri="{FF2B5EF4-FFF2-40B4-BE49-F238E27FC236}">
              <a16:creationId xmlns:a16="http://schemas.microsoft.com/office/drawing/2014/main" id="{9EADBFB4-DB61-7446-8DE7-48F3774262E3}"/>
            </a:ext>
          </a:extLst>
        </xdr:cNvPr>
        <xdr:cNvSpPr/>
      </xdr:nvSpPr>
      <xdr:spPr>
        <a:xfrm rot="16200000">
          <a:off x="425" y="3631778"/>
          <a:ext cx="237913" cy="213360"/>
        </a:xfrm>
        <a:prstGeom prst="upArrow">
          <a:avLst/>
        </a:prstGeom>
        <a:solidFill>
          <a:srgbClr val="14586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a:t>+</a:t>
          </a:r>
        </a:p>
      </xdr:txBody>
    </xdr:sp>
    <xdr:clientData/>
  </xdr:twoCellAnchor>
  <xdr:oneCellAnchor>
    <xdr:from>
      <xdr:col>0</xdr:col>
      <xdr:colOff>98778</xdr:colOff>
      <xdr:row>12</xdr:row>
      <xdr:rowOff>169333</xdr:rowOff>
    </xdr:from>
    <xdr:ext cx="2040466" cy="843821"/>
    <xdr:sp macro="" textlink="">
      <xdr:nvSpPr>
        <xdr:cNvPr id="16" name="Rechteck 15">
          <a:extLst>
            <a:ext uri="{FF2B5EF4-FFF2-40B4-BE49-F238E27FC236}">
              <a16:creationId xmlns:a16="http://schemas.microsoft.com/office/drawing/2014/main" id="{DFCDCF2C-EB1C-C047-BE8F-DEB889E64F8B}"/>
            </a:ext>
          </a:extLst>
        </xdr:cNvPr>
        <xdr:cNvSpPr/>
      </xdr:nvSpPr>
      <xdr:spPr>
        <a:xfrm>
          <a:off x="98778" y="2610555"/>
          <a:ext cx="2040466" cy="843821"/>
        </a:xfrm>
        <a:prstGeom prst="rect">
          <a:avLst/>
        </a:prstGeom>
        <a:solidFill>
          <a:sysClr val="window" lastClr="FFFFFF"/>
        </a:solidFill>
        <a:ln w="28575">
          <a:solidFill>
            <a:srgbClr val="14586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chorCtr="0">
          <a:spAutoFit/>
        </a:bodyPr>
        <a:lstStyle/>
        <a:p>
          <a:pPr algn="l"/>
          <a:r>
            <a:rPr lang="de-DE" sz="1200" b="1">
              <a:solidFill>
                <a:srgbClr val="14586F"/>
              </a:solidFill>
            </a:rPr>
            <a:t>Erhöhe</a:t>
          </a:r>
          <a:r>
            <a:rPr lang="de-DE" sz="1200" b="1" baseline="0">
              <a:solidFill>
                <a:srgbClr val="14586F"/>
              </a:solidFill>
            </a:rPr>
            <a:t> die Übersichtlichkeit deiner Einzahlungen durch farbliche Markierungen in der Zeitleiste.</a:t>
          </a:r>
          <a:endParaRPr lang="de-DE" sz="1200" b="1">
            <a:solidFill>
              <a:srgbClr val="14586F"/>
            </a:solidFill>
          </a:endParaRPr>
        </a:p>
      </xdr:txBody>
    </xdr:sp>
    <xdr:clientData/>
  </xdr:oneCellAnchor>
  <xdr:oneCellAnchor>
    <xdr:from>
      <xdr:col>0</xdr:col>
      <xdr:colOff>0</xdr:colOff>
      <xdr:row>39</xdr:row>
      <xdr:rowOff>139519</xdr:rowOff>
    </xdr:from>
    <xdr:ext cx="2040466" cy="1219565"/>
    <xdr:sp macro="" textlink="">
      <xdr:nvSpPr>
        <xdr:cNvPr id="17" name="Rechteck 16">
          <a:extLst>
            <a:ext uri="{FF2B5EF4-FFF2-40B4-BE49-F238E27FC236}">
              <a16:creationId xmlns:a16="http://schemas.microsoft.com/office/drawing/2014/main" id="{5A9607DC-F965-E646-87CC-BA0671CF5B66}"/>
            </a:ext>
          </a:extLst>
        </xdr:cNvPr>
        <xdr:cNvSpPr/>
      </xdr:nvSpPr>
      <xdr:spPr>
        <a:xfrm>
          <a:off x="0" y="8292919"/>
          <a:ext cx="2040466" cy="1219565"/>
        </a:xfrm>
        <a:prstGeom prst="rect">
          <a:avLst/>
        </a:prstGeom>
        <a:solidFill>
          <a:sysClr val="window" lastClr="FFFFFF"/>
        </a:solidFill>
        <a:ln w="28575">
          <a:solidFill>
            <a:srgbClr val="14586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chorCtr="0">
          <a:spAutoFit/>
        </a:bodyPr>
        <a:lstStyle/>
        <a:p>
          <a:pPr algn="l"/>
          <a:r>
            <a:rPr lang="de-DE" sz="1200" b="1">
              <a:solidFill>
                <a:srgbClr val="14586F"/>
              </a:solidFill>
            </a:rPr>
            <a:t>Du kannst</a:t>
          </a:r>
          <a:r>
            <a:rPr lang="de-DE" sz="1200" b="1" baseline="0">
              <a:solidFill>
                <a:srgbClr val="14586F"/>
              </a:solidFill>
            </a:rPr>
            <a:t> die Zeilen beliebig umbenennen und unter "Weitere Einzahlung" und "Weitere Auszahlung" andere Ein- und Auszahlungen hinzufügen.</a:t>
          </a:r>
          <a:endParaRPr lang="de-DE" sz="1200"/>
        </a:p>
      </xdr:txBody>
    </xdr:sp>
    <xdr:clientData/>
  </xdr:oneCellAnchor>
  <xdr:oneCellAnchor>
    <xdr:from>
      <xdr:col>0</xdr:col>
      <xdr:colOff>0</xdr:colOff>
      <xdr:row>46</xdr:row>
      <xdr:rowOff>78219</xdr:rowOff>
    </xdr:from>
    <xdr:ext cx="2040466" cy="1031693"/>
    <xdr:sp macro="" textlink="">
      <xdr:nvSpPr>
        <xdr:cNvPr id="15" name="Rechteck 14">
          <a:extLst>
            <a:ext uri="{FF2B5EF4-FFF2-40B4-BE49-F238E27FC236}">
              <a16:creationId xmlns:a16="http://schemas.microsoft.com/office/drawing/2014/main" id="{6B14EB35-8B46-9846-886E-741CB529CD81}"/>
            </a:ext>
          </a:extLst>
        </xdr:cNvPr>
        <xdr:cNvSpPr/>
      </xdr:nvSpPr>
      <xdr:spPr>
        <a:xfrm>
          <a:off x="0" y="9679419"/>
          <a:ext cx="2040466" cy="1031693"/>
        </a:xfrm>
        <a:prstGeom prst="rect">
          <a:avLst/>
        </a:prstGeom>
        <a:solidFill>
          <a:sysClr val="window" lastClr="FFFFFF"/>
        </a:solidFill>
        <a:ln w="28575">
          <a:solidFill>
            <a:srgbClr val="14586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chorCtr="0">
          <a:spAutoFit/>
        </a:bodyPr>
        <a:lstStyle/>
        <a:p>
          <a:pPr algn="l"/>
          <a:r>
            <a:rPr lang="de-DE" sz="1200" b="1">
              <a:solidFill>
                <a:srgbClr val="14586F"/>
              </a:solidFill>
            </a:rPr>
            <a:t>Unter</a:t>
          </a:r>
          <a:r>
            <a:rPr lang="de-DE" sz="1200" b="1" baseline="0">
              <a:solidFill>
                <a:srgbClr val="14586F"/>
              </a:solidFill>
            </a:rPr>
            <a:t> "EXIST Stipendium Lebensunterhalt" werden  die in der GuV angefallenen Gehaltskosten der CEO's im ersten Jahr eingetragen.</a:t>
          </a:r>
          <a:endParaRPr lang="de-DE" sz="1200" b="1">
            <a:solidFill>
              <a:srgbClr val="14586F"/>
            </a:solidFill>
          </a:endParaRP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7</xdr:col>
      <xdr:colOff>12700</xdr:colOff>
      <xdr:row>26</xdr:row>
      <xdr:rowOff>76200</xdr:rowOff>
    </xdr:from>
    <xdr:to>
      <xdr:col>11</xdr:col>
      <xdr:colOff>1125220</xdr:colOff>
      <xdr:row>49</xdr:row>
      <xdr:rowOff>88954</xdr:rowOff>
    </xdr:to>
    <xdr:graphicFrame macro="">
      <xdr:nvGraphicFramePr>
        <xdr:cNvPr id="7" name="Diagramm 6">
          <a:extLst>
            <a:ext uri="{FF2B5EF4-FFF2-40B4-BE49-F238E27FC236}">
              <a16:creationId xmlns:a16="http://schemas.microsoft.com/office/drawing/2014/main" id="{B26E8119-17CF-9446-BEA6-927E44314F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25400</xdr:colOff>
      <xdr:row>28</xdr:row>
      <xdr:rowOff>101600</xdr:rowOff>
    </xdr:from>
    <xdr:to>
      <xdr:col>6</xdr:col>
      <xdr:colOff>7620</xdr:colOff>
      <xdr:row>51</xdr:row>
      <xdr:rowOff>190554</xdr:rowOff>
    </xdr:to>
    <xdr:graphicFrame macro="">
      <xdr:nvGraphicFramePr>
        <xdr:cNvPr id="8" name="Diagramm 7">
          <a:extLst>
            <a:ext uri="{FF2B5EF4-FFF2-40B4-BE49-F238E27FC236}">
              <a16:creationId xmlns:a16="http://schemas.microsoft.com/office/drawing/2014/main" id="{EA5DF247-B510-F948-AF74-0F430E033F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76200</xdr:colOff>
      <xdr:row>28</xdr:row>
      <xdr:rowOff>114300</xdr:rowOff>
    </xdr:from>
    <xdr:ext cx="2040466" cy="1595309"/>
    <xdr:sp macro="" textlink="">
      <xdr:nvSpPr>
        <xdr:cNvPr id="6" name="Rechteck 5">
          <a:extLst>
            <a:ext uri="{FF2B5EF4-FFF2-40B4-BE49-F238E27FC236}">
              <a16:creationId xmlns:a16="http://schemas.microsoft.com/office/drawing/2014/main" id="{5AF1E303-A518-C844-AA89-90384BDE31A2}"/>
            </a:ext>
          </a:extLst>
        </xdr:cNvPr>
        <xdr:cNvSpPr/>
      </xdr:nvSpPr>
      <xdr:spPr>
        <a:xfrm>
          <a:off x="76200" y="6083300"/>
          <a:ext cx="2040466" cy="1595309"/>
        </a:xfrm>
        <a:prstGeom prst="rect">
          <a:avLst/>
        </a:prstGeom>
        <a:solidFill>
          <a:sysClr val="window" lastClr="FFFFFF"/>
        </a:solidFill>
        <a:ln w="28575">
          <a:solidFill>
            <a:srgbClr val="14586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chorCtr="0">
          <a:spAutoFit/>
        </a:bodyPr>
        <a:lstStyle/>
        <a:p>
          <a:pPr algn="l"/>
          <a:r>
            <a:rPr lang="de-DE" sz="1200" b="1">
              <a:solidFill>
                <a:srgbClr val="14586F"/>
              </a:solidFill>
            </a:rPr>
            <a:t>Durch Ein- und Ausklappen der Planungsjahre in</a:t>
          </a:r>
          <a:r>
            <a:rPr lang="de-DE" sz="1200" b="1" baseline="0">
              <a:solidFill>
                <a:srgbClr val="14586F"/>
              </a:solidFill>
            </a:rPr>
            <a:t> der Gewinn- und Verlustrechnung und im Liquiditätsplan</a:t>
          </a:r>
          <a:r>
            <a:rPr lang="de-DE" sz="1200" b="1">
              <a:solidFill>
                <a:srgbClr val="14586F"/>
              </a:solidFill>
            </a:rPr>
            <a:t> kannst du dir die</a:t>
          </a:r>
          <a:r>
            <a:rPr lang="de-DE" sz="1200" b="1" baseline="0">
              <a:solidFill>
                <a:srgbClr val="14586F"/>
              </a:solidFill>
            </a:rPr>
            <a:t> Graphen der Planungsjahre beliebig anzeigen lassen.</a:t>
          </a:r>
          <a:endParaRPr lang="de-DE" sz="1200" b="1">
            <a:solidFill>
              <a:srgbClr val="14586F"/>
            </a:solidFill>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venturewaerft.com/docks/dock1" TargetMode="External"/><Relationship Id="rId1" Type="http://schemas.openxmlformats.org/officeDocument/2006/relationships/hyperlink" Target="mailto:dock1@venturewaerft.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B1:I61"/>
  <sheetViews>
    <sheetView showGridLines="0" tabSelected="1" zoomScaleNormal="100" workbookViewId="0">
      <selection activeCell="H7" sqref="H7"/>
    </sheetView>
  </sheetViews>
  <sheetFormatPr baseColWidth="10" defaultColWidth="20.83203125" defaultRowHeight="16"/>
  <cols>
    <col min="1" max="2" width="1.5" customWidth="1"/>
    <col min="3" max="3" width="5.1640625" customWidth="1"/>
    <col min="4" max="4" width="23.6640625" bestFit="1" customWidth="1"/>
    <col min="5" max="5" width="58.1640625" customWidth="1"/>
    <col min="6" max="6" width="1.5" customWidth="1"/>
  </cols>
  <sheetData>
    <row r="1" spans="2:6" ht="8" customHeight="1" thickBot="1"/>
    <row r="2" spans="2:6" ht="19" customHeight="1">
      <c r="B2" s="78"/>
      <c r="C2" s="79"/>
      <c r="D2" s="426" t="s">
        <v>0</v>
      </c>
      <c r="E2" s="426"/>
      <c r="F2" s="80"/>
    </row>
    <row r="3" spans="2:6" ht="19" customHeight="1">
      <c r="B3" s="81"/>
      <c r="C3" s="82"/>
      <c r="D3" s="427"/>
      <c r="E3" s="427"/>
      <c r="F3" s="83"/>
    </row>
    <row r="4" spans="2:6">
      <c r="B4" s="1"/>
      <c r="C4" s="2"/>
      <c r="D4" s="2"/>
      <c r="E4" s="2"/>
      <c r="F4" s="3"/>
    </row>
    <row r="5" spans="2:6">
      <c r="B5" s="4"/>
      <c r="D5" s="385" t="s">
        <v>198</v>
      </c>
      <c r="E5" s="77" t="s">
        <v>231</v>
      </c>
      <c r="F5" s="3"/>
    </row>
    <row r="6" spans="2:6">
      <c r="B6" s="4"/>
      <c r="D6" s="386" t="s">
        <v>199</v>
      </c>
      <c r="E6" s="387"/>
      <c r="F6" s="3"/>
    </row>
    <row r="7" spans="2:6" ht="51">
      <c r="B7" s="4"/>
      <c r="D7" s="388" t="s">
        <v>245</v>
      </c>
      <c r="E7" s="389"/>
      <c r="F7" s="3"/>
    </row>
    <row r="8" spans="2:6" ht="51">
      <c r="B8" s="4"/>
      <c r="D8" s="388" t="s">
        <v>200</v>
      </c>
      <c r="E8" s="389"/>
      <c r="F8" s="3"/>
    </row>
    <row r="9" spans="2:6" ht="51">
      <c r="B9" s="4"/>
      <c r="D9" s="388" t="s">
        <v>246</v>
      </c>
      <c r="E9" s="389"/>
      <c r="F9" s="3"/>
    </row>
    <row r="10" spans="2:6">
      <c r="B10" s="4"/>
      <c r="D10" s="18"/>
      <c r="E10" s="389"/>
      <c r="F10" s="3"/>
    </row>
    <row r="11" spans="2:6">
      <c r="B11" s="4"/>
      <c r="D11" s="18"/>
      <c r="E11" s="389"/>
      <c r="F11" s="3"/>
    </row>
    <row r="12" spans="2:6">
      <c r="B12" s="4"/>
      <c r="D12" s="18"/>
      <c r="E12" s="389"/>
      <c r="F12" s="3"/>
    </row>
    <row r="13" spans="2:6">
      <c r="B13" s="4"/>
      <c r="D13" s="18"/>
      <c r="E13" s="389"/>
      <c r="F13" s="3"/>
    </row>
    <row r="14" spans="2:6">
      <c r="B14" s="4"/>
      <c r="D14" s="18"/>
      <c r="E14" s="390"/>
      <c r="F14" s="3"/>
    </row>
    <row r="15" spans="2:6">
      <c r="B15" s="5"/>
      <c r="C15" s="6"/>
      <c r="D15" s="6"/>
      <c r="E15" s="6"/>
      <c r="F15" s="3"/>
    </row>
    <row r="16" spans="2:6">
      <c r="B16" s="7" t="s">
        <v>1</v>
      </c>
      <c r="C16" s="8"/>
      <c r="D16" s="8"/>
      <c r="E16" s="9"/>
      <c r="F16" s="10"/>
    </row>
    <row r="17" spans="2:9" ht="17" thickBot="1">
      <c r="B17" s="11"/>
      <c r="F17" s="3"/>
    </row>
    <row r="18" spans="2:9" ht="75" customHeight="1" thickBot="1">
      <c r="B18" s="11"/>
      <c r="C18" s="428" t="s">
        <v>101</v>
      </c>
      <c r="D18" s="429"/>
      <c r="E18" s="197" t="s">
        <v>105</v>
      </c>
      <c r="F18" s="3"/>
    </row>
    <row r="19" spans="2:9" ht="75" customHeight="1" thickTop="1" thickBot="1">
      <c r="B19" s="11"/>
      <c r="C19" s="430" t="s">
        <v>102</v>
      </c>
      <c r="D19" s="431"/>
      <c r="E19" s="197" t="s">
        <v>66</v>
      </c>
      <c r="F19" s="3"/>
    </row>
    <row r="20" spans="2:9" ht="75" customHeight="1" thickTop="1" thickBot="1">
      <c r="B20" s="11"/>
      <c r="C20" s="430" t="s">
        <v>103</v>
      </c>
      <c r="D20" s="431"/>
      <c r="E20" s="197" t="s">
        <v>147</v>
      </c>
      <c r="F20" s="3"/>
      <c r="I20" s="12"/>
    </row>
    <row r="21" spans="2:9" ht="75" customHeight="1" thickTop="1" thickBot="1">
      <c r="B21" s="11"/>
      <c r="C21" s="432" t="s">
        <v>104</v>
      </c>
      <c r="D21" s="433"/>
      <c r="E21" s="197" t="s">
        <v>157</v>
      </c>
      <c r="F21" s="3"/>
    </row>
    <row r="22" spans="2:9" ht="17" customHeight="1">
      <c r="B22" s="11"/>
      <c r="F22" s="3"/>
    </row>
    <row r="23" spans="2:9" ht="17" customHeight="1">
      <c r="B23" s="7" t="s">
        <v>2</v>
      </c>
      <c r="C23" s="8"/>
      <c r="D23" s="8"/>
      <c r="E23" s="9"/>
      <c r="F23" s="10"/>
    </row>
    <row r="24" spans="2:9">
      <c r="B24" s="11"/>
      <c r="C24" s="6"/>
      <c r="D24" s="6"/>
      <c r="E24" s="6"/>
      <c r="F24" s="3"/>
    </row>
    <row r="25" spans="2:9">
      <c r="B25" s="11"/>
      <c r="C25" s="167" t="s">
        <v>120</v>
      </c>
      <c r="D25" s="421" t="s">
        <v>67</v>
      </c>
      <c r="E25" s="421"/>
      <c r="F25" s="3"/>
    </row>
    <row r="26" spans="2:9" ht="4" customHeight="1">
      <c r="B26" s="11"/>
      <c r="C26" s="6"/>
      <c r="D26" s="85"/>
      <c r="E26" s="85"/>
      <c r="F26" s="3"/>
    </row>
    <row r="27" spans="2:9" ht="16" customHeight="1">
      <c r="B27" s="11"/>
      <c r="C27" s="13"/>
      <c r="D27" s="421" t="s">
        <v>121</v>
      </c>
      <c r="E27" s="421"/>
      <c r="F27" s="3"/>
    </row>
    <row r="28" spans="2:9" ht="4" customHeight="1">
      <c r="B28" s="5"/>
      <c r="C28" s="13"/>
      <c r="D28" s="145"/>
      <c r="E28" s="145"/>
      <c r="F28" s="3"/>
    </row>
    <row r="29" spans="2:9" ht="17" customHeight="1">
      <c r="B29" s="5"/>
      <c r="C29" s="159" t="s">
        <v>94</v>
      </c>
      <c r="D29" s="421" t="s">
        <v>158</v>
      </c>
      <c r="E29" s="421"/>
      <c r="F29" s="3"/>
    </row>
    <row r="30" spans="2:9" ht="4" customHeight="1">
      <c r="B30" s="11"/>
      <c r="C30" s="147"/>
      <c r="D30" s="424"/>
      <c r="E30" s="424"/>
      <c r="F30" s="3"/>
    </row>
    <row r="31" spans="2:9" ht="16" customHeight="1">
      <c r="B31" s="11"/>
      <c r="C31" s="147"/>
      <c r="D31" s="421" t="s">
        <v>146</v>
      </c>
      <c r="E31" s="421"/>
      <c r="F31" s="3"/>
    </row>
    <row r="32" spans="2:9" ht="16" customHeight="1">
      <c r="B32" s="11"/>
      <c r="D32" s="421"/>
      <c r="E32" s="421"/>
      <c r="F32" s="3"/>
    </row>
    <row r="33" spans="2:6" ht="4" customHeight="1">
      <c r="B33" s="11"/>
      <c r="D33" s="86"/>
      <c r="E33" s="88"/>
      <c r="F33" s="3"/>
    </row>
    <row r="34" spans="2:6" ht="17" customHeight="1">
      <c r="B34" s="11"/>
      <c r="C34" s="425" t="s">
        <v>25</v>
      </c>
      <c r="D34" s="421" t="s">
        <v>124</v>
      </c>
      <c r="E34" s="421"/>
      <c r="F34" s="3"/>
    </row>
    <row r="35" spans="2:6" ht="17" customHeight="1">
      <c r="B35" s="11"/>
      <c r="C35" s="425"/>
      <c r="D35" s="421"/>
      <c r="E35" s="421"/>
      <c r="F35" s="3"/>
    </row>
    <row r="36" spans="2:6" ht="4" customHeight="1">
      <c r="B36" s="11"/>
      <c r="C36" s="94"/>
      <c r="D36" s="95"/>
      <c r="E36" s="95"/>
      <c r="F36" s="3"/>
    </row>
    <row r="37" spans="2:6">
      <c r="B37" s="11"/>
      <c r="C37" s="422" t="s">
        <v>119</v>
      </c>
      <c r="D37" s="421" t="s">
        <v>89</v>
      </c>
      <c r="E37" s="421"/>
      <c r="F37" s="3"/>
    </row>
    <row r="38" spans="2:6">
      <c r="B38" s="11"/>
      <c r="C38" s="423"/>
      <c r="D38" s="421"/>
      <c r="E38" s="421"/>
      <c r="F38" s="3"/>
    </row>
    <row r="39" spans="2:6">
      <c r="B39" s="11"/>
      <c r="C39" s="146"/>
      <c r="D39" s="145"/>
      <c r="E39" s="145"/>
      <c r="F39" s="3"/>
    </row>
    <row r="40" spans="2:6">
      <c r="B40" s="7" t="s">
        <v>3</v>
      </c>
      <c r="C40" s="8"/>
      <c r="D40" s="8"/>
      <c r="E40" s="9"/>
      <c r="F40" s="10"/>
    </row>
    <row r="41" spans="2:6">
      <c r="B41" s="4"/>
      <c r="E41" s="14"/>
      <c r="F41" s="3"/>
    </row>
    <row r="42" spans="2:6">
      <c r="B42" s="15"/>
      <c r="D42" s="16" t="s">
        <v>4</v>
      </c>
      <c r="E42" s="16"/>
      <c r="F42" s="3"/>
    </row>
    <row r="43" spans="2:6">
      <c r="B43" s="11"/>
      <c r="D43" s="17" t="s">
        <v>68</v>
      </c>
      <c r="F43" s="3"/>
    </row>
    <row r="44" spans="2:6">
      <c r="B44" s="11"/>
      <c r="D44" s="17" t="s">
        <v>5</v>
      </c>
      <c r="F44" s="3"/>
    </row>
    <row r="45" spans="2:6">
      <c r="B45" s="11"/>
      <c r="D45" s="17" t="s">
        <v>6</v>
      </c>
      <c r="F45" s="3"/>
    </row>
    <row r="46" spans="2:6">
      <c r="B46" s="11"/>
      <c r="D46" s="17" t="s">
        <v>7</v>
      </c>
      <c r="F46" s="3"/>
    </row>
    <row r="47" spans="2:6">
      <c r="B47" s="11"/>
      <c r="D47" s="17"/>
      <c r="F47" s="3"/>
    </row>
    <row r="48" spans="2:6">
      <c r="B48" s="11"/>
      <c r="D48" s="18" t="s">
        <v>8</v>
      </c>
      <c r="F48" s="3"/>
    </row>
    <row r="49" spans="2:6">
      <c r="B49" s="11"/>
      <c r="D49" s="17" t="s">
        <v>9</v>
      </c>
      <c r="F49" s="3"/>
    </row>
    <row r="50" spans="2:6">
      <c r="B50" s="11"/>
      <c r="F50" s="3"/>
    </row>
    <row r="51" spans="2:6">
      <c r="B51" s="11"/>
      <c r="D51" s="18" t="s">
        <v>10</v>
      </c>
      <c r="F51" s="3"/>
    </row>
    <row r="52" spans="2:6">
      <c r="B52" s="11"/>
      <c r="D52" s="19" t="s">
        <v>11</v>
      </c>
      <c r="F52" s="3"/>
    </row>
    <row r="53" spans="2:6">
      <c r="B53" s="11"/>
      <c r="D53" s="19"/>
      <c r="F53" s="3"/>
    </row>
    <row r="54" spans="2:6">
      <c r="B54" s="11"/>
      <c r="D54" s="164" t="s">
        <v>108</v>
      </c>
      <c r="F54" s="3"/>
    </row>
    <row r="55" spans="2:6">
      <c r="B55" s="11"/>
      <c r="D55" s="19" t="s">
        <v>107</v>
      </c>
      <c r="F55" s="3"/>
    </row>
    <row r="56" spans="2:6">
      <c r="B56" s="11"/>
      <c r="F56" s="3"/>
    </row>
    <row r="57" spans="2:6">
      <c r="B57" s="7" t="s">
        <v>12</v>
      </c>
      <c r="C57" s="8"/>
      <c r="D57" s="8"/>
      <c r="E57" s="9"/>
      <c r="F57" s="10"/>
    </row>
    <row r="58" spans="2:6">
      <c r="B58" s="11"/>
      <c r="F58" s="3"/>
    </row>
    <row r="59" spans="2:6">
      <c r="B59" s="11"/>
      <c r="F59" s="3"/>
    </row>
    <row r="60" spans="2:6">
      <c r="B60" s="11"/>
      <c r="F60" s="3"/>
    </row>
    <row r="61" spans="2:6" ht="17" thickBot="1">
      <c r="B61" s="20"/>
      <c r="C61" s="21"/>
      <c r="D61" s="21"/>
      <c r="E61" s="21"/>
      <c r="F61" s="22"/>
    </row>
  </sheetData>
  <mergeCells count="14">
    <mergeCell ref="D27:E27"/>
    <mergeCell ref="D2:E3"/>
    <mergeCell ref="D25:E25"/>
    <mergeCell ref="C18:D18"/>
    <mergeCell ref="C19:D19"/>
    <mergeCell ref="C20:D20"/>
    <mergeCell ref="C21:D21"/>
    <mergeCell ref="D37:E38"/>
    <mergeCell ref="C37:C38"/>
    <mergeCell ref="D30:E30"/>
    <mergeCell ref="D29:E29"/>
    <mergeCell ref="C34:C35"/>
    <mergeCell ref="D34:E35"/>
    <mergeCell ref="D31:E32"/>
  </mergeCells>
  <hyperlinks>
    <hyperlink ref="D52" r:id="rId1" xr:uid="{00000000-0004-0000-0000-000000000000}"/>
    <hyperlink ref="C18" location="'1.) Kapitalbedarfsplan'!A1" display="1.) Kapitalbedarfsplan" xr:uid="{00000000-0004-0000-0000-000001000000}"/>
    <hyperlink ref="C19" location="'2.) Gewinn- und Verlustrechnung'!A1" display="2.) Gewinn- und Verlustrechnung (GuV)" xr:uid="{00000000-0004-0000-0000-000002000000}"/>
    <hyperlink ref="C21" location="'4.) Zusammenfassung'!A1" display="4.) Zusammenfassung" xr:uid="{00000000-0004-0000-0000-000003000000}"/>
    <hyperlink ref="C20" location="'3.) Liquiditätsplan'!A1" display="3.) Liquiditätsplan" xr:uid="{00000000-0004-0000-0000-000004000000}"/>
    <hyperlink ref="D55" r:id="rId2" xr:uid="{00000000-0004-0000-0000-000005000000}"/>
  </hyperlinks>
  <pageMargins left="0.7" right="0.7" top="0.78740157499999996" bottom="0.78740157499999996" header="0.3" footer="0.3"/>
  <pageSetup paperSize="9" orientation="landscape" horizontalDpi="0" verticalDpi="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B1:L38"/>
  <sheetViews>
    <sheetView showGridLines="0" zoomScaleNormal="100" workbookViewId="0"/>
  </sheetViews>
  <sheetFormatPr baseColWidth="10" defaultRowHeight="16"/>
  <cols>
    <col min="1" max="2" width="1.5" customWidth="1"/>
    <col min="3" max="3" width="33.83203125" customWidth="1"/>
    <col min="4" max="4" width="13.83203125" style="23" customWidth="1"/>
    <col min="5" max="6" width="13.83203125" customWidth="1"/>
    <col min="7" max="8" width="1.5" customWidth="1"/>
    <col min="9" max="9" width="36" customWidth="1"/>
    <col min="10" max="12" width="13.83203125" customWidth="1"/>
    <col min="13" max="14" width="10.83203125" customWidth="1"/>
  </cols>
  <sheetData>
    <row r="1" spans="2:12" ht="8" customHeight="1" thickBot="1"/>
    <row r="2" spans="2:12" s="87" customFormat="1" ht="24" customHeight="1" thickBot="1">
      <c r="B2" s="456" t="s">
        <v>88</v>
      </c>
      <c r="C2" s="457"/>
      <c r="D2" s="89"/>
      <c r="F2" s="90"/>
    </row>
    <row r="3" spans="2:12" s="84" customFormat="1" ht="17" thickBot="1">
      <c r="B3" s="458" t="s">
        <v>69</v>
      </c>
      <c r="C3" s="459"/>
      <c r="D3" s="91"/>
      <c r="F3" s="92"/>
    </row>
    <row r="4" spans="2:12" s="84" customFormat="1" ht="17" thickBot="1">
      <c r="B4" s="458" t="s">
        <v>64</v>
      </c>
      <c r="C4" s="459"/>
      <c r="D4" s="93"/>
      <c r="F4" s="92"/>
    </row>
    <row r="5" spans="2:12" s="84" customFormat="1" ht="18" customHeight="1" thickBot="1">
      <c r="B5" s="458" t="s">
        <v>65</v>
      </c>
      <c r="C5" s="459"/>
      <c r="D5" s="93"/>
      <c r="E5" s="445" t="s">
        <v>153</v>
      </c>
      <c r="F5" s="445"/>
    </row>
    <row r="6" spans="2:12" s="84" customFormat="1" ht="17" thickBot="1">
      <c r="B6" s="460" t="s">
        <v>70</v>
      </c>
      <c r="C6" s="461"/>
      <c r="D6" s="93"/>
      <c r="E6" s="446">
        <v>0.19</v>
      </c>
      <c r="F6" s="446"/>
    </row>
    <row r="7" spans="2:12" ht="17" customHeight="1">
      <c r="C7" s="14"/>
    </row>
    <row r="8" spans="2:12" ht="16" customHeight="1">
      <c r="B8" s="447" t="s">
        <v>81</v>
      </c>
      <c r="C8" s="448"/>
      <c r="D8" s="448"/>
      <c r="E8" s="448"/>
      <c r="F8" s="449"/>
      <c r="H8" s="447" t="s">
        <v>75</v>
      </c>
      <c r="I8" s="448"/>
      <c r="J8" s="448"/>
      <c r="K8" s="448"/>
      <c r="L8" s="449"/>
    </row>
    <row r="9" spans="2:12">
      <c r="B9" s="450"/>
      <c r="C9" s="451"/>
      <c r="D9" s="451"/>
      <c r="E9" s="451"/>
      <c r="F9" s="452"/>
      <c r="H9" s="450"/>
      <c r="I9" s="451"/>
      <c r="J9" s="451"/>
      <c r="K9" s="451"/>
      <c r="L9" s="452"/>
    </row>
    <row r="10" spans="2:12">
      <c r="B10" s="453"/>
      <c r="C10" s="454"/>
      <c r="D10" s="454"/>
      <c r="E10" s="454"/>
      <c r="F10" s="455"/>
      <c r="H10" s="453"/>
      <c r="I10" s="454"/>
      <c r="J10" s="454"/>
      <c r="K10" s="454"/>
      <c r="L10" s="455"/>
    </row>
    <row r="11" spans="2:12">
      <c r="B11" s="25"/>
      <c r="C11" s="26"/>
      <c r="D11" s="27" t="s">
        <v>13</v>
      </c>
      <c r="E11" s="209" t="s">
        <v>110</v>
      </c>
      <c r="F11" s="29" t="s">
        <v>13</v>
      </c>
      <c r="H11" s="30"/>
      <c r="I11" s="26"/>
      <c r="J11" s="27" t="s">
        <v>13</v>
      </c>
      <c r="K11" s="209" t="s">
        <v>110</v>
      </c>
      <c r="L11" s="29" t="s">
        <v>13</v>
      </c>
    </row>
    <row r="12" spans="2:12">
      <c r="B12" s="31"/>
      <c r="C12" s="32"/>
      <c r="D12" s="211" t="s">
        <v>111</v>
      </c>
      <c r="E12" s="210">
        <f>$E$6</f>
        <v>0.19</v>
      </c>
      <c r="F12" s="212" t="s">
        <v>109</v>
      </c>
      <c r="H12" s="34"/>
      <c r="I12" s="32"/>
      <c r="J12" s="211" t="s">
        <v>111</v>
      </c>
      <c r="K12" s="210">
        <f>$E$6</f>
        <v>0.19</v>
      </c>
      <c r="L12" s="212" t="s">
        <v>109</v>
      </c>
    </row>
    <row r="13" spans="2:12" s="87" customFormat="1" ht="22" customHeight="1">
      <c r="B13" s="177" t="s">
        <v>131</v>
      </c>
      <c r="C13" s="175"/>
      <c r="D13" s="440"/>
      <c r="E13" s="441"/>
      <c r="F13" s="442"/>
      <c r="H13" s="178" t="s">
        <v>128</v>
      </c>
      <c r="I13" s="176"/>
      <c r="J13" s="443"/>
      <c r="K13" s="443"/>
      <c r="L13" s="444"/>
    </row>
    <row r="14" spans="2:12">
      <c r="B14" s="174"/>
      <c r="C14" s="75" t="s">
        <v>232</v>
      </c>
      <c r="D14" s="40">
        <v>250</v>
      </c>
      <c r="E14" s="96">
        <f>D14/(1+$E$12)*$E$12</f>
        <v>39.915966386554629</v>
      </c>
      <c r="F14" s="96">
        <f>D14-E14</f>
        <v>210.08403361344537</v>
      </c>
      <c r="H14" s="41" t="s">
        <v>14</v>
      </c>
      <c r="I14" s="42"/>
      <c r="J14" s="40"/>
      <c r="K14" s="96">
        <f>J14/(1+$K$12)*$K$12</f>
        <v>0</v>
      </c>
      <c r="L14" s="96">
        <f>J14-K14</f>
        <v>0</v>
      </c>
    </row>
    <row r="15" spans="2:12" ht="16" customHeight="1">
      <c r="B15" s="31"/>
      <c r="C15" s="39" t="s">
        <v>15</v>
      </c>
      <c r="D15" s="40">
        <v>750</v>
      </c>
      <c r="E15" s="96">
        <f>D15/(1+$E$12)*$E$12</f>
        <v>119.74789915966387</v>
      </c>
      <c r="F15" s="96">
        <f>D15-E15</f>
        <v>630.25210084033608</v>
      </c>
      <c r="H15" s="43"/>
      <c r="I15" s="39" t="s">
        <v>14</v>
      </c>
      <c r="J15" s="40"/>
      <c r="K15" s="96">
        <f t="shared" ref="K15:K18" si="0">J15/(1+$K$12)*$K$12</f>
        <v>0</v>
      </c>
      <c r="L15" s="96">
        <f t="shared" ref="L15:L18" si="1">J15-K15</f>
        <v>0</v>
      </c>
    </row>
    <row r="16" spans="2:12" ht="16" customHeight="1">
      <c r="B16" s="31"/>
      <c r="C16" s="39" t="s">
        <v>16</v>
      </c>
      <c r="D16" s="40">
        <v>300</v>
      </c>
      <c r="E16" s="96">
        <f t="shared" ref="E16:E21" si="2">D16/(1+$E$12)*$E$12</f>
        <v>47.899159663865547</v>
      </c>
      <c r="F16" s="96">
        <f t="shared" ref="F16:F21" si="3">D16-E16</f>
        <v>252.10084033613447</v>
      </c>
      <c r="H16" s="43"/>
      <c r="I16" s="39" t="s">
        <v>17</v>
      </c>
      <c r="J16" s="40"/>
      <c r="K16" s="96">
        <f t="shared" si="0"/>
        <v>0</v>
      </c>
      <c r="L16" s="96">
        <f t="shared" si="1"/>
        <v>0</v>
      </c>
    </row>
    <row r="17" spans="2:12" ht="16" customHeight="1">
      <c r="B17" s="31"/>
      <c r="C17" s="39" t="s">
        <v>18</v>
      </c>
      <c r="D17" s="40">
        <v>150</v>
      </c>
      <c r="E17" s="96">
        <f t="shared" si="2"/>
        <v>23.949579831932773</v>
      </c>
      <c r="F17" s="96">
        <f t="shared" si="3"/>
        <v>126.05042016806723</v>
      </c>
      <c r="H17" s="43"/>
      <c r="I17" s="39" t="s">
        <v>73</v>
      </c>
      <c r="J17" s="40"/>
      <c r="K17" s="96">
        <f t="shared" si="0"/>
        <v>0</v>
      </c>
      <c r="L17" s="96">
        <f t="shared" si="1"/>
        <v>0</v>
      </c>
    </row>
    <row r="18" spans="2:12" ht="16" customHeight="1">
      <c r="B18" s="31"/>
      <c r="C18" s="39" t="s">
        <v>20</v>
      </c>
      <c r="D18" s="40">
        <v>20</v>
      </c>
      <c r="E18" s="96">
        <f t="shared" si="2"/>
        <v>3.1932773109243699</v>
      </c>
      <c r="F18" s="96">
        <f t="shared" si="3"/>
        <v>16.806722689075631</v>
      </c>
      <c r="H18" s="43"/>
      <c r="I18" s="39" t="s">
        <v>72</v>
      </c>
      <c r="J18" s="40">
        <v>500</v>
      </c>
      <c r="K18" s="96">
        <f t="shared" si="0"/>
        <v>79.831932773109259</v>
      </c>
      <c r="L18" s="96">
        <f t="shared" si="1"/>
        <v>420.16806722689074</v>
      </c>
    </row>
    <row r="19" spans="2:12" ht="16" customHeight="1">
      <c r="B19" s="31"/>
      <c r="C19" s="39" t="s">
        <v>192</v>
      </c>
      <c r="D19" s="40">
        <v>500</v>
      </c>
      <c r="E19" s="96">
        <f t="shared" si="2"/>
        <v>79.831932773109259</v>
      </c>
      <c r="F19" s="96">
        <f t="shared" si="3"/>
        <v>420.16806722689074</v>
      </c>
      <c r="H19" s="44"/>
      <c r="I19" s="45" t="s">
        <v>19</v>
      </c>
      <c r="J19" s="40">
        <v>100</v>
      </c>
      <c r="K19" s="96">
        <f>J19/(1+$K$12)*$K$12</f>
        <v>15.966386554621849</v>
      </c>
      <c r="L19" s="96">
        <f>J19-K19</f>
        <v>84.033613445378151</v>
      </c>
    </row>
    <row r="20" spans="2:12" ht="16" customHeight="1">
      <c r="B20" s="31"/>
      <c r="C20" s="39" t="s">
        <v>21</v>
      </c>
      <c r="D20" s="40"/>
      <c r="E20" s="96">
        <f t="shared" si="2"/>
        <v>0</v>
      </c>
      <c r="F20" s="96">
        <f t="shared" si="3"/>
        <v>0</v>
      </c>
      <c r="H20" s="41" t="s">
        <v>23</v>
      </c>
      <c r="I20" s="42"/>
      <c r="J20" s="434"/>
      <c r="K20" s="435"/>
      <c r="L20" s="436"/>
    </row>
    <row r="21" spans="2:12" ht="16" customHeight="1">
      <c r="B21" s="46"/>
      <c r="C21" s="45" t="s">
        <v>22</v>
      </c>
      <c r="D21" s="40">
        <v>30</v>
      </c>
      <c r="E21" s="96">
        <f t="shared" si="2"/>
        <v>4.7899159663865554</v>
      </c>
      <c r="F21" s="96">
        <f t="shared" si="3"/>
        <v>25.210084033613445</v>
      </c>
      <c r="H21" s="43"/>
      <c r="I21" s="39" t="s">
        <v>214</v>
      </c>
      <c r="J21" s="40">
        <v>2000</v>
      </c>
      <c r="K21" s="96">
        <f>J21/(1+$K$12)*$K$12</f>
        <v>319.32773109243703</v>
      </c>
      <c r="L21" s="96">
        <f>J21-K21</f>
        <v>1680.672268907563</v>
      </c>
    </row>
    <row r="22" spans="2:12" ht="16" customHeight="1">
      <c r="B22" s="37" t="s">
        <v>24</v>
      </c>
      <c r="C22" s="38"/>
      <c r="D22" s="97">
        <f>SUM(D14:D21)</f>
        <v>2000</v>
      </c>
      <c r="E22" s="97">
        <f>SUM(E14:E21)</f>
        <v>319.32773109243698</v>
      </c>
      <c r="F22" s="97">
        <f>SUM(F14:F21)</f>
        <v>1680.672268907563</v>
      </c>
      <c r="H22" s="43"/>
      <c r="I22" s="39" t="s">
        <v>215</v>
      </c>
      <c r="J22" s="40">
        <v>1000</v>
      </c>
      <c r="K22" s="96">
        <f>J22/(1+$K$12)*$K$12</f>
        <v>159.66386554621852</v>
      </c>
      <c r="L22" s="96">
        <f>J22-K22</f>
        <v>840.33613445378148</v>
      </c>
    </row>
    <row r="23" spans="2:12" ht="16" customHeight="1">
      <c r="C23" s="47"/>
      <c r="D23" s="48"/>
      <c r="E23" s="48"/>
      <c r="F23" s="48"/>
      <c r="H23" s="43"/>
      <c r="I23" s="39" t="s">
        <v>74</v>
      </c>
      <c r="J23" s="40"/>
      <c r="K23" s="96">
        <f>J23/(1+$K$12)*$K$12</f>
        <v>0</v>
      </c>
      <c r="L23" s="96">
        <f>J23-K23</f>
        <v>0</v>
      </c>
    </row>
    <row r="24" spans="2:12" ht="16" customHeight="1">
      <c r="C24" s="47"/>
      <c r="D24" s="48"/>
      <c r="E24" s="48"/>
      <c r="F24" s="48"/>
      <c r="H24" s="44"/>
      <c r="I24" s="45" t="s">
        <v>122</v>
      </c>
      <c r="J24" s="40"/>
      <c r="K24" s="96">
        <f>J24/(1+$K$12)*$K$12</f>
        <v>0</v>
      </c>
      <c r="L24" s="96">
        <f>J24-K24</f>
        <v>0</v>
      </c>
    </row>
    <row r="25" spans="2:12">
      <c r="C25" s="207"/>
      <c r="D25"/>
      <c r="H25" s="41" t="s">
        <v>26</v>
      </c>
      <c r="I25" s="42"/>
      <c r="J25" s="434"/>
      <c r="K25" s="435"/>
      <c r="L25" s="436"/>
    </row>
    <row r="26" spans="2:12">
      <c r="H26" s="43"/>
      <c r="I26" s="39" t="s">
        <v>201</v>
      </c>
      <c r="J26" s="40">
        <v>5000</v>
      </c>
      <c r="K26" s="96">
        <f>J26/(1+$K$12)*$K$12</f>
        <v>798.31932773109247</v>
      </c>
      <c r="L26" s="96">
        <f>J26-K26</f>
        <v>4201.6806722689071</v>
      </c>
    </row>
    <row r="27" spans="2:12" ht="16" customHeight="1">
      <c r="D27"/>
      <c r="H27" s="43"/>
      <c r="I27" s="39" t="s">
        <v>202</v>
      </c>
      <c r="J27" s="40">
        <v>4000</v>
      </c>
      <c r="K27" s="96">
        <f>J27/(1+$K$12)*$K$12</f>
        <v>638.65546218487407</v>
      </c>
      <c r="L27" s="96">
        <f>J27-K27</f>
        <v>3361.3445378151259</v>
      </c>
    </row>
    <row r="28" spans="2:12" ht="16" customHeight="1">
      <c r="D28"/>
      <c r="H28" s="44"/>
      <c r="I28" s="45" t="s">
        <v>203</v>
      </c>
      <c r="J28" s="40">
        <v>2000</v>
      </c>
      <c r="K28" s="96">
        <f>J28/(1+$K$12)*$K$12</f>
        <v>319.32773109243703</v>
      </c>
      <c r="L28" s="96">
        <f>J28-K28</f>
        <v>1680.672268907563</v>
      </c>
    </row>
    <row r="29" spans="2:12" ht="16" customHeight="1">
      <c r="D29"/>
      <c r="H29" s="41" t="s">
        <v>27</v>
      </c>
      <c r="I29" s="42"/>
      <c r="J29" s="437"/>
      <c r="K29" s="438"/>
      <c r="L29" s="439"/>
    </row>
    <row r="30" spans="2:12" ht="16" customHeight="1">
      <c r="D30"/>
      <c r="H30" s="43"/>
      <c r="I30" s="39" t="s">
        <v>28</v>
      </c>
      <c r="J30" s="399">
        <v>2000</v>
      </c>
      <c r="K30" s="96">
        <f t="shared" ref="K30:K35" si="4">J30/(1+$K$12)*$K$12</f>
        <v>319.32773109243703</v>
      </c>
      <c r="L30" s="96">
        <f t="shared" ref="L30:L35" si="5">J30-K30</f>
        <v>1680.672268907563</v>
      </c>
    </row>
    <row r="31" spans="2:12" ht="16" customHeight="1">
      <c r="D31"/>
      <c r="H31" s="43"/>
      <c r="I31" s="39" t="s">
        <v>29</v>
      </c>
      <c r="J31" s="399">
        <v>800</v>
      </c>
      <c r="K31" s="96">
        <f t="shared" si="4"/>
        <v>127.73109243697479</v>
      </c>
      <c r="L31" s="96">
        <f t="shared" si="5"/>
        <v>672.26890756302521</v>
      </c>
    </row>
    <row r="32" spans="2:12" ht="16" customHeight="1">
      <c r="D32"/>
      <c r="H32" s="43"/>
      <c r="I32" s="39" t="s">
        <v>30</v>
      </c>
      <c r="J32" s="399">
        <v>200</v>
      </c>
      <c r="K32" s="96">
        <f t="shared" si="4"/>
        <v>31.932773109243698</v>
      </c>
      <c r="L32" s="96">
        <f t="shared" si="5"/>
        <v>168.0672268907563</v>
      </c>
    </row>
    <row r="33" spans="4:12" ht="16" customHeight="1">
      <c r="D33"/>
      <c r="H33" s="43"/>
      <c r="I33" s="39" t="s">
        <v>31</v>
      </c>
      <c r="J33" s="399">
        <v>600</v>
      </c>
      <c r="K33" s="96">
        <f t="shared" si="4"/>
        <v>95.798319327731093</v>
      </c>
      <c r="L33" s="96">
        <f t="shared" si="5"/>
        <v>504.20168067226894</v>
      </c>
    </row>
    <row r="34" spans="4:12">
      <c r="D34"/>
      <c r="H34" s="44"/>
      <c r="I34" s="45" t="s">
        <v>123</v>
      </c>
      <c r="J34" s="399">
        <v>300</v>
      </c>
      <c r="K34" s="96">
        <f t="shared" si="4"/>
        <v>47.899159663865547</v>
      </c>
      <c r="L34" s="96">
        <f t="shared" si="5"/>
        <v>252.10084033613447</v>
      </c>
    </row>
    <row r="35" spans="4:12">
      <c r="D35"/>
      <c r="H35" s="51" t="s">
        <v>32</v>
      </c>
      <c r="I35" s="52"/>
      <c r="J35" s="50"/>
      <c r="K35" s="96">
        <f t="shared" si="4"/>
        <v>0</v>
      </c>
      <c r="L35" s="96">
        <f t="shared" si="5"/>
        <v>0</v>
      </c>
    </row>
    <row r="36" spans="4:12">
      <c r="D36"/>
      <c r="H36" s="37" t="s">
        <v>33</v>
      </c>
      <c r="I36" s="38"/>
      <c r="J36" s="97">
        <f>SUM(J14:J19,J21:J24,J26:J28,J30:J35)</f>
        <v>18500</v>
      </c>
      <c r="K36" s="97">
        <f>SUM(K14:K19,K21:K24,K26:K28,K30:K35)</f>
        <v>2953.7815126050418</v>
      </c>
      <c r="L36" s="97">
        <f>SUM(L14:L19,L21:L24,L26:L28,L30:L35)</f>
        <v>15546.218487394959</v>
      </c>
    </row>
    <row r="37" spans="4:12">
      <c r="D37"/>
    </row>
    <row r="38" spans="4:12">
      <c r="D38"/>
    </row>
  </sheetData>
  <mergeCells count="14">
    <mergeCell ref="E5:F5"/>
    <mergeCell ref="E6:F6"/>
    <mergeCell ref="B8:F10"/>
    <mergeCell ref="H8:L10"/>
    <mergeCell ref="B2:C2"/>
    <mergeCell ref="B3:C3"/>
    <mergeCell ref="B4:C4"/>
    <mergeCell ref="B5:C5"/>
    <mergeCell ref="B6:C6"/>
    <mergeCell ref="J25:L25"/>
    <mergeCell ref="J20:L20"/>
    <mergeCell ref="J29:L29"/>
    <mergeCell ref="D13:F13"/>
    <mergeCell ref="J13:L13"/>
  </mergeCells>
  <hyperlinks>
    <hyperlink ref="B6" location="Übersicht!A1" display="Zurück zur Übersicht" xr:uid="{00000000-0004-0000-0100-000000000000}"/>
    <hyperlink ref="B5" location="'4.) Zusammenfassung'!A1" display="4.) Zusammenfassung" xr:uid="{00000000-0004-0000-0100-000001000000}"/>
    <hyperlink ref="B4" location="'3.) Liquiditätsplan'!A1" display="3.) Liquiditätsplan" xr:uid="{00000000-0004-0000-0100-000002000000}"/>
    <hyperlink ref="B3" location="'2.) Gewinn- und Verlustrechnung'!A1" display="2.) Gewinn- und Verlustrechnung" xr:uid="{00000000-0004-0000-0100-000003000000}"/>
  </hyperlinks>
  <pageMargins left="0.7" right="0.7" top="0.78740157499999996" bottom="0.78740157499999996" header="0.3" footer="0.3"/>
  <pageSetup paperSize="9" orientation="portrait" horizontalDpi="0" verticalDpi="0"/>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AQ157"/>
  <sheetViews>
    <sheetView showGridLines="0" zoomScaleNormal="100" zoomScaleSheetLayoutView="50" workbookViewId="0">
      <selection activeCell="R134" sqref="R134"/>
    </sheetView>
  </sheetViews>
  <sheetFormatPr baseColWidth="10" defaultRowHeight="16" outlineLevelCol="1"/>
  <cols>
    <col min="1" max="1" width="25.83203125" customWidth="1"/>
    <col min="2" max="2" width="1.5" style="47" customWidth="1"/>
    <col min="3" max="3" width="35.83203125" customWidth="1"/>
    <col min="4" max="4" width="9" style="87" customWidth="1"/>
    <col min="5" max="5" width="13.33203125" customWidth="1" outlineLevel="1"/>
    <col min="6" max="16" width="12.83203125" customWidth="1" outlineLevel="1"/>
    <col min="17" max="17" width="14.83203125" style="62" customWidth="1"/>
    <col min="18" max="18" width="12.6640625" customWidth="1" outlineLevel="1"/>
    <col min="19" max="19" width="11.83203125" customWidth="1" outlineLevel="1"/>
    <col min="20" max="20" width="12.6640625" customWidth="1" outlineLevel="1"/>
    <col min="21" max="21" width="12" customWidth="1" outlineLevel="1"/>
    <col min="22" max="23" width="13" customWidth="1" outlineLevel="1"/>
    <col min="24" max="24" width="13.1640625" customWidth="1" outlineLevel="1"/>
    <col min="25" max="25" width="13.33203125" customWidth="1" outlineLevel="1"/>
    <col min="26" max="27" width="12.83203125" customWidth="1" outlineLevel="1"/>
    <col min="28" max="28" width="13" customWidth="1" outlineLevel="1"/>
    <col min="29" max="29" width="13.1640625" customWidth="1" outlineLevel="1"/>
    <col min="30" max="30" width="14.83203125" style="60" customWidth="1"/>
    <col min="31" max="33" width="12.83203125" customWidth="1" outlineLevel="1"/>
    <col min="34" max="34" width="13.1640625" customWidth="1" outlineLevel="1"/>
    <col min="35" max="42" width="13" customWidth="1" outlineLevel="1"/>
    <col min="43" max="43" width="14.83203125" style="62" customWidth="1"/>
  </cols>
  <sheetData>
    <row r="1" spans="2:43" ht="8" customHeight="1" thickBot="1"/>
    <row r="2" spans="2:43" ht="18" customHeight="1" thickBot="1">
      <c r="B2" s="498" t="s">
        <v>63</v>
      </c>
      <c r="C2" s="499"/>
      <c r="D2" s="116"/>
      <c r="E2" s="53"/>
      <c r="F2" s="53"/>
      <c r="G2" s="53"/>
      <c r="H2" s="53"/>
      <c r="I2" s="53"/>
      <c r="J2" s="53"/>
      <c r="K2" s="53"/>
      <c r="L2" s="53"/>
      <c r="M2" s="53"/>
      <c r="N2" s="53"/>
      <c r="O2" s="53"/>
      <c r="P2" s="53"/>
      <c r="Q2" s="198"/>
      <c r="R2" s="53"/>
      <c r="S2" s="53"/>
      <c r="T2" s="53"/>
      <c r="U2" s="53"/>
      <c r="V2" s="53"/>
      <c r="W2" s="53"/>
      <c r="X2" s="53"/>
      <c r="Y2" s="53"/>
      <c r="Z2" s="53"/>
      <c r="AA2" s="53"/>
      <c r="AB2" s="53"/>
      <c r="AC2" s="53"/>
      <c r="AD2" s="14"/>
      <c r="AE2" s="53"/>
      <c r="AF2" s="53"/>
      <c r="AG2" s="53"/>
      <c r="AH2" s="53"/>
      <c r="AI2" s="53"/>
      <c r="AJ2" s="53"/>
      <c r="AK2" s="53"/>
      <c r="AL2" s="53"/>
      <c r="AM2" s="53"/>
      <c r="AN2" s="53"/>
      <c r="AO2" s="53"/>
      <c r="AP2" s="53"/>
      <c r="AQ2" s="198"/>
    </row>
    <row r="3" spans="2:43" s="84" customFormat="1" ht="23" customHeight="1" thickBot="1">
      <c r="B3" s="500" t="s">
        <v>87</v>
      </c>
      <c r="C3" s="501"/>
      <c r="D3" s="117"/>
      <c r="E3" s="101"/>
      <c r="F3" s="101"/>
      <c r="G3" s="101"/>
      <c r="H3" s="101"/>
      <c r="I3" s="101"/>
      <c r="J3" s="101"/>
      <c r="K3" s="101"/>
      <c r="L3" s="101"/>
      <c r="M3" s="101"/>
      <c r="N3" s="101"/>
      <c r="O3" s="101"/>
      <c r="P3" s="101"/>
      <c r="Q3" s="199"/>
      <c r="R3" s="101"/>
      <c r="S3" s="101"/>
      <c r="T3" s="101"/>
      <c r="U3" s="101"/>
      <c r="V3" s="101"/>
      <c r="W3" s="101"/>
      <c r="X3" s="101"/>
      <c r="Y3" s="101"/>
      <c r="Z3" s="101"/>
      <c r="AA3" s="101"/>
      <c r="AB3" s="101"/>
      <c r="AC3" s="101"/>
      <c r="AD3" s="92"/>
      <c r="AE3" s="101"/>
      <c r="AF3" s="101"/>
      <c r="AG3" s="101"/>
      <c r="AH3" s="101"/>
      <c r="AI3" s="101"/>
      <c r="AJ3" s="101"/>
      <c r="AK3" s="101"/>
      <c r="AL3" s="101"/>
      <c r="AM3" s="101"/>
      <c r="AN3" s="101"/>
      <c r="AO3" s="101"/>
      <c r="AP3" s="101"/>
      <c r="AQ3" s="199"/>
    </row>
    <row r="4" spans="2:43" ht="17" thickBot="1">
      <c r="B4" s="458" t="s">
        <v>64</v>
      </c>
      <c r="C4" s="459"/>
      <c r="D4" s="116"/>
      <c r="E4" s="53"/>
      <c r="F4" s="213"/>
      <c r="G4" s="53"/>
      <c r="H4" s="53"/>
      <c r="I4" s="53"/>
      <c r="J4" s="53"/>
      <c r="K4" s="53"/>
      <c r="L4" s="53"/>
      <c r="M4" s="53"/>
      <c r="N4" s="53"/>
      <c r="O4" s="53"/>
      <c r="P4" s="53"/>
      <c r="Q4" s="198"/>
      <c r="R4" s="53"/>
      <c r="S4" s="53"/>
      <c r="T4" s="53"/>
      <c r="U4" s="53"/>
      <c r="V4" s="53"/>
      <c r="W4" s="53"/>
      <c r="X4" s="53"/>
      <c r="Y4" s="53"/>
      <c r="Z4" s="53"/>
      <c r="AA4" s="53"/>
      <c r="AB4" s="53"/>
      <c r="AC4" s="53"/>
      <c r="AD4" s="14"/>
      <c r="AE4" s="53"/>
      <c r="AF4" s="53"/>
      <c r="AG4" s="53"/>
      <c r="AH4" s="53"/>
      <c r="AI4" s="53"/>
      <c r="AJ4" s="53"/>
      <c r="AK4" s="53"/>
      <c r="AL4" s="53"/>
      <c r="AM4" s="53"/>
      <c r="AN4" s="53"/>
      <c r="AO4" s="53"/>
      <c r="AP4" s="53"/>
      <c r="AQ4" s="198"/>
    </row>
    <row r="5" spans="2:43" ht="17" thickBot="1">
      <c r="B5" s="458" t="s">
        <v>65</v>
      </c>
      <c r="C5" s="459"/>
      <c r="D5" s="116"/>
      <c r="E5" s="53"/>
      <c r="F5" s="53"/>
      <c r="G5" s="53"/>
      <c r="H5" s="53"/>
      <c r="I5" s="53"/>
      <c r="J5" s="53"/>
      <c r="K5" s="53"/>
      <c r="L5" s="53"/>
      <c r="M5" s="53"/>
      <c r="N5" s="53"/>
      <c r="O5" s="53"/>
      <c r="P5" s="53"/>
      <c r="Q5" s="198"/>
      <c r="R5" s="53"/>
      <c r="S5" s="53"/>
      <c r="T5" s="53"/>
      <c r="U5" s="53"/>
      <c r="V5" s="53"/>
      <c r="W5" s="53"/>
      <c r="X5" s="53"/>
      <c r="Y5" s="53"/>
      <c r="Z5" s="53"/>
      <c r="AA5" s="53"/>
      <c r="AB5" s="53"/>
      <c r="AC5" s="53"/>
      <c r="AD5" s="14"/>
      <c r="AE5" s="53"/>
      <c r="AF5" s="53"/>
      <c r="AG5" s="53"/>
      <c r="AH5" s="53"/>
      <c r="AI5" s="53"/>
      <c r="AJ5" s="53"/>
      <c r="AK5" s="53"/>
      <c r="AL5" s="53"/>
      <c r="AM5" s="53"/>
      <c r="AN5" s="53"/>
      <c r="AO5" s="53"/>
      <c r="AP5" s="53"/>
      <c r="AQ5" s="198"/>
    </row>
    <row r="6" spans="2:43" ht="17" thickBot="1">
      <c r="B6" s="460" t="s">
        <v>70</v>
      </c>
      <c r="C6" s="461"/>
      <c r="D6" s="102"/>
      <c r="E6" s="53"/>
      <c r="F6" s="53"/>
      <c r="G6" s="53"/>
      <c r="H6" s="53"/>
      <c r="I6" s="53"/>
      <c r="J6" s="53"/>
      <c r="K6" s="53"/>
      <c r="L6" s="53"/>
      <c r="M6" s="53"/>
      <c r="N6" s="53"/>
      <c r="O6" s="53"/>
      <c r="P6" s="53"/>
      <c r="Q6" s="198"/>
      <c r="R6" s="53"/>
      <c r="S6" s="53"/>
      <c r="T6" s="53"/>
      <c r="U6" s="53"/>
      <c r="V6" s="53"/>
      <c r="W6" s="53"/>
      <c r="X6" s="53"/>
      <c r="Y6" s="53"/>
      <c r="Z6" s="53"/>
      <c r="AA6" s="53"/>
      <c r="AB6" s="53"/>
      <c r="AC6" s="53"/>
      <c r="AD6" s="14"/>
      <c r="AE6" s="53"/>
      <c r="AF6" s="53"/>
      <c r="AG6" s="53"/>
      <c r="AH6" s="53"/>
      <c r="AI6" s="53"/>
      <c r="AJ6" s="53"/>
      <c r="AK6" s="53"/>
      <c r="AL6" s="53"/>
      <c r="AM6" s="53"/>
      <c r="AN6" s="53"/>
      <c r="AO6" s="53"/>
      <c r="AP6" s="53"/>
      <c r="AQ6" s="198"/>
    </row>
    <row r="7" spans="2:43">
      <c r="C7" s="24"/>
      <c r="D7" s="90"/>
      <c r="E7" s="53"/>
      <c r="F7" s="53"/>
      <c r="G7" s="53"/>
      <c r="H7" s="53"/>
      <c r="I7" s="53"/>
      <c r="J7" s="53"/>
      <c r="K7" s="53"/>
      <c r="L7" s="53"/>
      <c r="M7" s="53"/>
      <c r="N7" s="53"/>
      <c r="O7" s="53"/>
      <c r="P7" s="53"/>
      <c r="Q7" s="198"/>
      <c r="R7" s="53"/>
      <c r="S7" s="53"/>
      <c r="T7" s="53"/>
      <c r="U7" s="53"/>
      <c r="V7" s="53"/>
      <c r="W7" s="53"/>
      <c r="X7" s="53"/>
      <c r="Y7" s="53"/>
      <c r="Z7" s="53"/>
      <c r="AA7" s="53"/>
      <c r="AB7" s="53"/>
      <c r="AC7" s="53"/>
      <c r="AD7" s="14"/>
      <c r="AE7" s="53"/>
      <c r="AF7" s="53"/>
      <c r="AG7" s="53"/>
      <c r="AH7" s="53"/>
      <c r="AI7" s="53"/>
      <c r="AJ7" s="53"/>
      <c r="AK7" s="53"/>
      <c r="AL7" s="53"/>
      <c r="AM7" s="53"/>
      <c r="AN7" s="53"/>
      <c r="AO7" s="53"/>
      <c r="AP7" s="53"/>
      <c r="AQ7" s="198"/>
    </row>
    <row r="8" spans="2:43" ht="16" customHeight="1">
      <c r="B8" s="489" t="s">
        <v>159</v>
      </c>
      <c r="C8" s="490"/>
      <c r="D8" s="490"/>
      <c r="E8" s="490"/>
      <c r="F8" s="490"/>
      <c r="G8" s="490"/>
      <c r="H8" s="490"/>
      <c r="I8" s="490"/>
      <c r="J8" s="490"/>
      <c r="K8" s="490"/>
      <c r="L8" s="490"/>
      <c r="M8" s="490"/>
      <c r="N8" s="490"/>
      <c r="O8" s="490"/>
      <c r="P8" s="490"/>
      <c r="Q8" s="490"/>
      <c r="R8" s="490"/>
      <c r="S8" s="490"/>
      <c r="T8" s="490"/>
      <c r="U8" s="490"/>
      <c r="V8" s="490"/>
      <c r="W8" s="490"/>
      <c r="X8" s="490"/>
      <c r="Y8" s="490"/>
      <c r="Z8" s="490"/>
      <c r="AA8" s="490"/>
      <c r="AB8" s="490"/>
      <c r="AC8" s="490"/>
      <c r="AD8" s="490"/>
      <c r="AE8" s="490"/>
      <c r="AF8" s="490"/>
      <c r="AG8" s="490"/>
      <c r="AH8" s="490"/>
      <c r="AI8" s="490"/>
      <c r="AJ8" s="490"/>
      <c r="AK8" s="490"/>
      <c r="AL8" s="490"/>
      <c r="AM8" s="490"/>
      <c r="AN8" s="490"/>
      <c r="AO8" s="490"/>
      <c r="AP8" s="490"/>
      <c r="AQ8" s="491"/>
    </row>
    <row r="9" spans="2:43">
      <c r="B9" s="492"/>
      <c r="C9" s="493"/>
      <c r="D9" s="493"/>
      <c r="E9" s="493"/>
      <c r="F9" s="493"/>
      <c r="G9" s="493"/>
      <c r="H9" s="493"/>
      <c r="I9" s="493"/>
      <c r="J9" s="493"/>
      <c r="K9" s="493"/>
      <c r="L9" s="493"/>
      <c r="M9" s="493"/>
      <c r="N9" s="493"/>
      <c r="O9" s="493"/>
      <c r="P9" s="493"/>
      <c r="Q9" s="493"/>
      <c r="R9" s="493"/>
      <c r="S9" s="493"/>
      <c r="T9" s="493"/>
      <c r="U9" s="493"/>
      <c r="V9" s="493"/>
      <c r="W9" s="493"/>
      <c r="X9" s="493"/>
      <c r="Y9" s="493"/>
      <c r="Z9" s="493"/>
      <c r="AA9" s="493"/>
      <c r="AB9" s="493"/>
      <c r="AC9" s="493"/>
      <c r="AD9" s="493"/>
      <c r="AE9" s="493"/>
      <c r="AF9" s="493"/>
      <c r="AG9" s="493"/>
      <c r="AH9" s="493"/>
      <c r="AI9" s="493"/>
      <c r="AJ9" s="493"/>
      <c r="AK9" s="493"/>
      <c r="AL9" s="493"/>
      <c r="AM9" s="493"/>
      <c r="AN9" s="493"/>
      <c r="AO9" s="493"/>
      <c r="AP9" s="493"/>
      <c r="AQ9" s="494"/>
    </row>
    <row r="10" spans="2:43">
      <c r="B10" s="495"/>
      <c r="C10" s="496"/>
      <c r="D10" s="496"/>
      <c r="E10" s="496"/>
      <c r="F10" s="496"/>
      <c r="G10" s="496"/>
      <c r="H10" s="496"/>
      <c r="I10" s="496"/>
      <c r="J10" s="496"/>
      <c r="K10" s="496"/>
      <c r="L10" s="496"/>
      <c r="M10" s="496"/>
      <c r="N10" s="496"/>
      <c r="O10" s="496"/>
      <c r="P10" s="496"/>
      <c r="Q10" s="496"/>
      <c r="R10" s="493"/>
      <c r="S10" s="493"/>
      <c r="T10" s="493"/>
      <c r="U10" s="493"/>
      <c r="V10" s="493"/>
      <c r="W10" s="493"/>
      <c r="X10" s="493"/>
      <c r="Y10" s="493"/>
      <c r="Z10" s="493"/>
      <c r="AA10" s="493"/>
      <c r="AB10" s="493"/>
      <c r="AC10" s="493"/>
      <c r="AD10" s="496"/>
      <c r="AE10" s="496"/>
      <c r="AF10" s="496"/>
      <c r="AG10" s="496"/>
      <c r="AH10" s="496"/>
      <c r="AI10" s="496"/>
      <c r="AJ10" s="496"/>
      <c r="AK10" s="496"/>
      <c r="AL10" s="496"/>
      <c r="AM10" s="496"/>
      <c r="AN10" s="496"/>
      <c r="AO10" s="496"/>
      <c r="AP10" s="496"/>
      <c r="AQ10" s="497"/>
    </row>
    <row r="11" spans="2:43">
      <c r="B11" s="30"/>
      <c r="C11" s="26" t="s">
        <v>34</v>
      </c>
      <c r="D11" s="346"/>
      <c r="E11" s="471">
        <f ca="1">YEAR($B$12)</f>
        <v>2022</v>
      </c>
      <c r="F11" s="472"/>
      <c r="G11" s="472"/>
      <c r="H11" s="472"/>
      <c r="I11" s="472"/>
      <c r="J11" s="472"/>
      <c r="K11" s="472"/>
      <c r="L11" s="472"/>
      <c r="M11" s="472"/>
      <c r="N11" s="472"/>
      <c r="O11" s="472"/>
      <c r="P11" s="473"/>
      <c r="Q11" s="214">
        <f ca="1">YEAR($B$12)</f>
        <v>2022</v>
      </c>
      <c r="R11" s="474">
        <f t="shared" ref="R11" ca="1" si="0">YEAR(($C$12)+365)</f>
        <v>2023</v>
      </c>
      <c r="S11" s="475"/>
      <c r="T11" s="475"/>
      <c r="U11" s="475"/>
      <c r="V11" s="475"/>
      <c r="W11" s="475"/>
      <c r="X11" s="475"/>
      <c r="Y11" s="475"/>
      <c r="Z11" s="475"/>
      <c r="AA11" s="475"/>
      <c r="AB11" s="475"/>
      <c r="AC11" s="476"/>
      <c r="AD11" s="28">
        <f ca="1">YEAR(($C$12)+365)</f>
        <v>2023</v>
      </c>
      <c r="AE11" s="471">
        <f t="shared" ref="AE11" ca="1" si="1">YEAR(($C$12)+730)</f>
        <v>2024</v>
      </c>
      <c r="AF11" s="472"/>
      <c r="AG11" s="472"/>
      <c r="AH11" s="472"/>
      <c r="AI11" s="472"/>
      <c r="AJ11" s="472"/>
      <c r="AK11" s="472"/>
      <c r="AL11" s="472"/>
      <c r="AM11" s="472"/>
      <c r="AN11" s="472"/>
      <c r="AO11" s="472"/>
      <c r="AP11" s="473"/>
      <c r="AQ11" s="29">
        <f ca="1">YEAR(($C$12)+730)</f>
        <v>2024</v>
      </c>
    </row>
    <row r="12" spans="2:43">
      <c r="B12" s="54">
        <f ca="1">TODAY()</f>
        <v>44831</v>
      </c>
      <c r="C12" s="119">
        <f ca="1">TODAY()</f>
        <v>44831</v>
      </c>
      <c r="D12" s="347"/>
      <c r="E12" s="167" t="s">
        <v>35</v>
      </c>
      <c r="F12" s="167" t="s">
        <v>36</v>
      </c>
      <c r="G12" s="167" t="s">
        <v>37</v>
      </c>
      <c r="H12" s="167" t="s">
        <v>38</v>
      </c>
      <c r="I12" s="167" t="s">
        <v>39</v>
      </c>
      <c r="J12" s="167" t="s">
        <v>40</v>
      </c>
      <c r="K12" s="167" t="s">
        <v>41</v>
      </c>
      <c r="L12" s="167" t="s">
        <v>42</v>
      </c>
      <c r="M12" s="167" t="s">
        <v>43</v>
      </c>
      <c r="N12" s="167" t="s">
        <v>44</v>
      </c>
      <c r="O12" s="410" t="s">
        <v>45</v>
      </c>
      <c r="P12" s="167" t="s">
        <v>46</v>
      </c>
      <c r="Q12" s="215" t="s">
        <v>47</v>
      </c>
      <c r="R12" s="167" t="s">
        <v>35</v>
      </c>
      <c r="S12" s="167" t="s">
        <v>36</v>
      </c>
      <c r="T12" s="167" t="s">
        <v>37</v>
      </c>
      <c r="U12" s="167" t="s">
        <v>38</v>
      </c>
      <c r="V12" s="410" t="s">
        <v>39</v>
      </c>
      <c r="W12" s="167" t="s">
        <v>40</v>
      </c>
      <c r="X12" s="167" t="s">
        <v>41</v>
      </c>
      <c r="Y12" s="167" t="s">
        <v>42</v>
      </c>
      <c r="Z12" s="167" t="s">
        <v>43</v>
      </c>
      <c r="AA12" s="167" t="s">
        <v>44</v>
      </c>
      <c r="AB12" s="410" t="s">
        <v>45</v>
      </c>
      <c r="AC12" s="167" t="s">
        <v>46</v>
      </c>
      <c r="AD12" s="183" t="s">
        <v>47</v>
      </c>
      <c r="AE12" s="167" t="s">
        <v>35</v>
      </c>
      <c r="AF12" s="167" t="s">
        <v>36</v>
      </c>
      <c r="AG12" s="167" t="s">
        <v>37</v>
      </c>
      <c r="AH12" s="167" t="s">
        <v>38</v>
      </c>
      <c r="AI12" s="167" t="s">
        <v>39</v>
      </c>
      <c r="AJ12" s="167" t="s">
        <v>40</v>
      </c>
      <c r="AK12" s="167" t="s">
        <v>41</v>
      </c>
      <c r="AL12" s="167" t="s">
        <v>42</v>
      </c>
      <c r="AM12" s="167" t="s">
        <v>43</v>
      </c>
      <c r="AN12" s="167" t="s">
        <v>44</v>
      </c>
      <c r="AO12" s="167" t="s">
        <v>45</v>
      </c>
      <c r="AP12" s="167" t="s">
        <v>46</v>
      </c>
      <c r="AQ12" s="184" t="s">
        <v>47</v>
      </c>
    </row>
    <row r="13" spans="2:43" ht="22" customHeight="1">
      <c r="B13" s="196" t="s">
        <v>129</v>
      </c>
      <c r="C13" s="194"/>
      <c r="D13" s="400" t="s">
        <v>130</v>
      </c>
      <c r="E13" s="502"/>
      <c r="F13" s="438"/>
      <c r="G13" s="438"/>
      <c r="H13" s="438"/>
      <c r="I13" s="438"/>
      <c r="J13" s="438"/>
      <c r="K13" s="438"/>
      <c r="L13" s="438"/>
      <c r="M13" s="438"/>
      <c r="N13" s="438"/>
      <c r="O13" s="438"/>
      <c r="P13" s="439"/>
      <c r="Q13" s="200"/>
      <c r="R13" s="502"/>
      <c r="S13" s="438"/>
      <c r="T13" s="438"/>
      <c r="U13" s="438"/>
      <c r="V13" s="438"/>
      <c r="W13" s="438"/>
      <c r="X13" s="438"/>
      <c r="Y13" s="438"/>
      <c r="Z13" s="438"/>
      <c r="AA13" s="438"/>
      <c r="AB13" s="438"/>
      <c r="AC13" s="439"/>
      <c r="AD13" s="200"/>
      <c r="AE13" s="502"/>
      <c r="AF13" s="438"/>
      <c r="AG13" s="438"/>
      <c r="AH13" s="438"/>
      <c r="AI13" s="438"/>
      <c r="AJ13" s="438"/>
      <c r="AK13" s="438"/>
      <c r="AL13" s="438"/>
      <c r="AM13" s="438"/>
      <c r="AN13" s="438"/>
      <c r="AO13" s="438"/>
      <c r="AP13" s="439"/>
      <c r="AQ13" s="200"/>
    </row>
    <row r="14" spans="2:43">
      <c r="B14" s="413" t="s">
        <v>204</v>
      </c>
      <c r="C14" s="414"/>
      <c r="D14" s="149"/>
      <c r="E14" s="478"/>
      <c r="F14" s="435"/>
      <c r="G14" s="435"/>
      <c r="H14" s="435"/>
      <c r="I14" s="435"/>
      <c r="J14" s="435"/>
      <c r="K14" s="435"/>
      <c r="L14" s="435"/>
      <c r="M14" s="435"/>
      <c r="N14" s="435"/>
      <c r="O14" s="435"/>
      <c r="P14" s="436"/>
      <c r="Q14" s="59"/>
      <c r="R14" s="478"/>
      <c r="S14" s="435"/>
      <c r="T14" s="435"/>
      <c r="U14" s="435"/>
      <c r="V14" s="435"/>
      <c r="W14" s="435"/>
      <c r="X14" s="435"/>
      <c r="Y14" s="435"/>
      <c r="Z14" s="435"/>
      <c r="AA14" s="435"/>
      <c r="AB14" s="435"/>
      <c r="AC14" s="436"/>
      <c r="AD14" s="203"/>
      <c r="AE14" s="478"/>
      <c r="AF14" s="435"/>
      <c r="AG14" s="435"/>
      <c r="AH14" s="435"/>
      <c r="AI14" s="435"/>
      <c r="AJ14" s="435"/>
      <c r="AK14" s="435"/>
      <c r="AL14" s="435"/>
      <c r="AM14" s="435"/>
      <c r="AN14" s="435"/>
      <c r="AO14" s="435"/>
      <c r="AP14" s="436"/>
      <c r="AQ14" s="59"/>
    </row>
    <row r="15" spans="2:43">
      <c r="B15" s="43"/>
      <c r="C15" s="112" t="s">
        <v>132</v>
      </c>
      <c r="D15" s="149"/>
      <c r="E15" s="57">
        <f t="shared" ref="E15:N15" si="2">E16</f>
        <v>0</v>
      </c>
      <c r="F15" s="57">
        <f t="shared" si="2"/>
        <v>0</v>
      </c>
      <c r="G15" s="57">
        <f t="shared" si="2"/>
        <v>0</v>
      </c>
      <c r="H15" s="57">
        <f t="shared" si="2"/>
        <v>0</v>
      </c>
      <c r="I15" s="57">
        <f t="shared" si="2"/>
        <v>0</v>
      </c>
      <c r="J15" s="57">
        <f t="shared" si="2"/>
        <v>0</v>
      </c>
      <c r="K15" s="57">
        <f t="shared" si="2"/>
        <v>0</v>
      </c>
      <c r="L15" s="57">
        <f t="shared" si="2"/>
        <v>0</v>
      </c>
      <c r="M15" s="57">
        <f t="shared" si="2"/>
        <v>0</v>
      </c>
      <c r="N15" s="57">
        <f t="shared" si="2"/>
        <v>0</v>
      </c>
      <c r="O15" s="57">
        <f>O16</f>
        <v>3</v>
      </c>
      <c r="P15" s="57">
        <f>P16</f>
        <v>15</v>
      </c>
      <c r="Q15" s="59"/>
      <c r="R15" s="57">
        <f t="shared" ref="R15:AC15" si="3">R16</f>
        <v>3</v>
      </c>
      <c r="S15" s="57">
        <f t="shared" si="3"/>
        <v>5</v>
      </c>
      <c r="T15" s="57">
        <f t="shared" si="3"/>
        <v>7</v>
      </c>
      <c r="U15" s="57">
        <f t="shared" si="3"/>
        <v>7</v>
      </c>
      <c r="V15" s="57">
        <f t="shared" si="3"/>
        <v>10</v>
      </c>
      <c r="W15" s="57">
        <f t="shared" si="3"/>
        <v>10</v>
      </c>
      <c r="X15" s="57">
        <f t="shared" si="3"/>
        <v>12</v>
      </c>
      <c r="Y15" s="57">
        <f t="shared" si="3"/>
        <v>14</v>
      </c>
      <c r="Z15" s="57">
        <f t="shared" si="3"/>
        <v>16</v>
      </c>
      <c r="AA15" s="57">
        <f t="shared" si="3"/>
        <v>18</v>
      </c>
      <c r="AB15" s="57">
        <f t="shared" si="3"/>
        <v>22</v>
      </c>
      <c r="AC15" s="57">
        <f t="shared" si="3"/>
        <v>30</v>
      </c>
      <c r="AD15" s="203"/>
      <c r="AE15" s="57">
        <f t="shared" ref="AE15:AP15" si="4">AE16</f>
        <v>15</v>
      </c>
      <c r="AF15" s="57">
        <f t="shared" si="4"/>
        <v>15</v>
      </c>
      <c r="AG15" s="57">
        <f t="shared" si="4"/>
        <v>18</v>
      </c>
      <c r="AH15" s="57">
        <f t="shared" si="4"/>
        <v>23</v>
      </c>
      <c r="AI15" s="57">
        <f t="shared" si="4"/>
        <v>30</v>
      </c>
      <c r="AJ15" s="57">
        <f t="shared" si="4"/>
        <v>30</v>
      </c>
      <c r="AK15" s="57">
        <f t="shared" si="4"/>
        <v>40</v>
      </c>
      <c r="AL15" s="57">
        <f t="shared" si="4"/>
        <v>55</v>
      </c>
      <c r="AM15" s="57">
        <f t="shared" si="4"/>
        <v>70</v>
      </c>
      <c r="AN15" s="57">
        <f t="shared" si="4"/>
        <v>90</v>
      </c>
      <c r="AO15" s="57">
        <f t="shared" si="4"/>
        <v>120</v>
      </c>
      <c r="AP15" s="57">
        <f t="shared" si="4"/>
        <v>120</v>
      </c>
      <c r="AQ15" s="59"/>
    </row>
    <row r="16" spans="2:43" s="58" customFormat="1">
      <c r="B16" s="56"/>
      <c r="C16" s="111" t="s">
        <v>91</v>
      </c>
      <c r="D16" s="150"/>
      <c r="E16" s="57"/>
      <c r="F16" s="57"/>
      <c r="G16" s="57"/>
      <c r="H16" s="57"/>
      <c r="I16" s="57"/>
      <c r="J16" s="57"/>
      <c r="K16" s="57"/>
      <c r="L16" s="57"/>
      <c r="M16" s="57"/>
      <c r="N16" s="57"/>
      <c r="O16" s="57">
        <v>3</v>
      </c>
      <c r="P16" s="57">
        <v>15</v>
      </c>
      <c r="Q16" s="201">
        <f>SUM(E16:P16)</f>
        <v>18</v>
      </c>
      <c r="R16" s="57">
        <v>3</v>
      </c>
      <c r="S16" s="57">
        <v>5</v>
      </c>
      <c r="T16" s="57">
        <v>7</v>
      </c>
      <c r="U16" s="57">
        <v>7</v>
      </c>
      <c r="V16" s="57">
        <v>10</v>
      </c>
      <c r="W16" s="57">
        <v>10</v>
      </c>
      <c r="X16" s="57">
        <v>12</v>
      </c>
      <c r="Y16" s="57">
        <v>14</v>
      </c>
      <c r="Z16" s="57">
        <v>16</v>
      </c>
      <c r="AA16" s="57">
        <v>18</v>
      </c>
      <c r="AB16" s="57">
        <v>22</v>
      </c>
      <c r="AC16" s="57">
        <v>30</v>
      </c>
      <c r="AD16" s="201">
        <f>SUM(R16:AC16)</f>
        <v>154</v>
      </c>
      <c r="AE16" s="57">
        <v>15</v>
      </c>
      <c r="AF16" s="57">
        <v>15</v>
      </c>
      <c r="AG16" s="57">
        <v>18</v>
      </c>
      <c r="AH16" s="57">
        <v>23</v>
      </c>
      <c r="AI16" s="57">
        <v>30</v>
      </c>
      <c r="AJ16" s="57">
        <v>30</v>
      </c>
      <c r="AK16" s="57">
        <v>40</v>
      </c>
      <c r="AL16" s="57">
        <v>55</v>
      </c>
      <c r="AM16" s="57">
        <v>70</v>
      </c>
      <c r="AN16" s="57">
        <v>90</v>
      </c>
      <c r="AO16" s="57">
        <v>120</v>
      </c>
      <c r="AP16" s="57">
        <v>120</v>
      </c>
      <c r="AQ16" s="201">
        <f>SUM(AE16:AP16)</f>
        <v>626</v>
      </c>
    </row>
    <row r="17" spans="2:43">
      <c r="B17" s="43"/>
      <c r="C17" s="112" t="s">
        <v>77</v>
      </c>
      <c r="D17" s="151"/>
      <c r="E17" s="49"/>
      <c r="F17" s="49"/>
      <c r="G17" s="49"/>
      <c r="H17" s="49"/>
      <c r="I17" s="49"/>
      <c r="J17" s="49"/>
      <c r="K17" s="49"/>
      <c r="L17" s="49"/>
      <c r="M17" s="49"/>
      <c r="N17" s="49"/>
      <c r="O17" s="49">
        <v>200</v>
      </c>
      <c r="P17" s="49">
        <v>200</v>
      </c>
      <c r="Q17" s="59"/>
      <c r="R17" s="49">
        <v>200</v>
      </c>
      <c r="S17" s="49">
        <v>200</v>
      </c>
      <c r="T17" s="49">
        <v>200</v>
      </c>
      <c r="U17" s="49">
        <v>200</v>
      </c>
      <c r="V17" s="49">
        <v>200</v>
      </c>
      <c r="W17" s="49">
        <v>200</v>
      </c>
      <c r="X17" s="49">
        <v>200</v>
      </c>
      <c r="Y17" s="49">
        <v>230</v>
      </c>
      <c r="Z17" s="49">
        <v>230</v>
      </c>
      <c r="AA17" s="49">
        <v>230</v>
      </c>
      <c r="AB17" s="49">
        <v>230</v>
      </c>
      <c r="AC17" s="49">
        <v>230</v>
      </c>
      <c r="AD17" s="59"/>
      <c r="AE17" s="49">
        <v>290</v>
      </c>
      <c r="AF17" s="49">
        <v>290</v>
      </c>
      <c r="AG17" s="49">
        <v>290</v>
      </c>
      <c r="AH17" s="49">
        <v>290</v>
      </c>
      <c r="AI17" s="49">
        <v>290</v>
      </c>
      <c r="AJ17" s="49">
        <v>290</v>
      </c>
      <c r="AK17" s="49">
        <v>290</v>
      </c>
      <c r="AL17" s="49">
        <v>290</v>
      </c>
      <c r="AM17" s="49">
        <v>290</v>
      </c>
      <c r="AN17" s="49">
        <v>290</v>
      </c>
      <c r="AO17" s="49">
        <v>290</v>
      </c>
      <c r="AP17" s="49">
        <v>290</v>
      </c>
      <c r="AQ17" s="59"/>
    </row>
    <row r="18" spans="2:43" s="60" customFormat="1">
      <c r="B18" s="43"/>
      <c r="C18" s="110" t="s">
        <v>205</v>
      </c>
      <c r="D18" s="149"/>
      <c r="E18" s="100">
        <f t="shared" ref="E18:P18" si="5">E16*E17</f>
        <v>0</v>
      </c>
      <c r="F18" s="100">
        <f t="shared" si="5"/>
        <v>0</v>
      </c>
      <c r="G18" s="100">
        <f t="shared" si="5"/>
        <v>0</v>
      </c>
      <c r="H18" s="100">
        <f t="shared" si="5"/>
        <v>0</v>
      </c>
      <c r="I18" s="100">
        <f t="shared" si="5"/>
        <v>0</v>
      </c>
      <c r="J18" s="100">
        <f t="shared" si="5"/>
        <v>0</v>
      </c>
      <c r="K18" s="100">
        <f t="shared" si="5"/>
        <v>0</v>
      </c>
      <c r="L18" s="100">
        <f t="shared" si="5"/>
        <v>0</v>
      </c>
      <c r="M18" s="100">
        <f t="shared" si="5"/>
        <v>0</v>
      </c>
      <c r="N18" s="100">
        <f t="shared" si="5"/>
        <v>0</v>
      </c>
      <c r="O18" s="100">
        <f>O16*O17</f>
        <v>600</v>
      </c>
      <c r="P18" s="100">
        <f t="shared" si="5"/>
        <v>3000</v>
      </c>
      <c r="Q18" s="100">
        <f>SUM(E18:P18)</f>
        <v>3600</v>
      </c>
      <c r="R18" s="100">
        <f t="shared" ref="R18:AC18" si="6">R16*R17</f>
        <v>600</v>
      </c>
      <c r="S18" s="100">
        <f t="shared" si="6"/>
        <v>1000</v>
      </c>
      <c r="T18" s="100">
        <f t="shared" si="6"/>
        <v>1400</v>
      </c>
      <c r="U18" s="100">
        <f t="shared" si="6"/>
        <v>1400</v>
      </c>
      <c r="V18" s="100">
        <f t="shared" si="6"/>
        <v>2000</v>
      </c>
      <c r="W18" s="100">
        <f t="shared" si="6"/>
        <v>2000</v>
      </c>
      <c r="X18" s="100">
        <f t="shared" si="6"/>
        <v>2400</v>
      </c>
      <c r="Y18" s="100">
        <f t="shared" si="6"/>
        <v>3220</v>
      </c>
      <c r="Z18" s="100">
        <f t="shared" si="6"/>
        <v>3680</v>
      </c>
      <c r="AA18" s="100">
        <f t="shared" si="6"/>
        <v>4140</v>
      </c>
      <c r="AB18" s="100">
        <f t="shared" si="6"/>
        <v>5060</v>
      </c>
      <c r="AC18" s="100">
        <f t="shared" si="6"/>
        <v>6900</v>
      </c>
      <c r="AD18" s="100">
        <f>SUM(R18:AC18)</f>
        <v>33800</v>
      </c>
      <c r="AE18" s="100">
        <f t="shared" ref="AE18:AP18" si="7">AE16*AE17</f>
        <v>4350</v>
      </c>
      <c r="AF18" s="100">
        <f t="shared" si="7"/>
        <v>4350</v>
      </c>
      <c r="AG18" s="100">
        <f t="shared" si="7"/>
        <v>5220</v>
      </c>
      <c r="AH18" s="100">
        <f t="shared" si="7"/>
        <v>6670</v>
      </c>
      <c r="AI18" s="100">
        <f t="shared" si="7"/>
        <v>8700</v>
      </c>
      <c r="AJ18" s="100">
        <f t="shared" si="7"/>
        <v>8700</v>
      </c>
      <c r="AK18" s="100">
        <f t="shared" si="7"/>
        <v>11600</v>
      </c>
      <c r="AL18" s="100">
        <f t="shared" si="7"/>
        <v>15950</v>
      </c>
      <c r="AM18" s="100">
        <f t="shared" si="7"/>
        <v>20300</v>
      </c>
      <c r="AN18" s="100">
        <f t="shared" si="7"/>
        <v>26100</v>
      </c>
      <c r="AO18" s="100">
        <f t="shared" si="7"/>
        <v>34800</v>
      </c>
      <c r="AP18" s="100">
        <f t="shared" si="7"/>
        <v>34800</v>
      </c>
      <c r="AQ18" s="100">
        <f>SUM(AE18:AP18)</f>
        <v>181540</v>
      </c>
    </row>
    <row r="19" spans="2:43">
      <c r="B19" s="44"/>
      <c r="C19" s="113" t="s">
        <v>76</v>
      </c>
      <c r="D19" s="168">
        <v>0.19</v>
      </c>
      <c r="E19" s="98">
        <f>E18*$D$19</f>
        <v>0</v>
      </c>
      <c r="F19" s="98">
        <f>F18*$D$19</f>
        <v>0</v>
      </c>
      <c r="G19" s="98">
        <f t="shared" ref="G19:O19" si="8">G18*$D$19</f>
        <v>0</v>
      </c>
      <c r="H19" s="98">
        <f t="shared" si="8"/>
        <v>0</v>
      </c>
      <c r="I19" s="98">
        <f t="shared" si="8"/>
        <v>0</v>
      </c>
      <c r="J19" s="98">
        <f t="shared" si="8"/>
        <v>0</v>
      </c>
      <c r="K19" s="98">
        <f t="shared" si="8"/>
        <v>0</v>
      </c>
      <c r="L19" s="98">
        <f t="shared" si="8"/>
        <v>0</v>
      </c>
      <c r="M19" s="98">
        <f t="shared" si="8"/>
        <v>0</v>
      </c>
      <c r="N19" s="98">
        <f t="shared" si="8"/>
        <v>0</v>
      </c>
      <c r="O19" s="98">
        <f t="shared" si="8"/>
        <v>114</v>
      </c>
      <c r="P19" s="98">
        <f>P18*$D$19</f>
        <v>570</v>
      </c>
      <c r="Q19" s="100">
        <f>SUM(E19:P19)</f>
        <v>684</v>
      </c>
      <c r="R19" s="98">
        <f t="shared" ref="R19:AC19" si="9">R18*$D$19</f>
        <v>114</v>
      </c>
      <c r="S19" s="98">
        <f t="shared" si="9"/>
        <v>190</v>
      </c>
      <c r="T19" s="98">
        <f t="shared" si="9"/>
        <v>266</v>
      </c>
      <c r="U19" s="98">
        <f t="shared" si="9"/>
        <v>266</v>
      </c>
      <c r="V19" s="98">
        <f>V18*$D$19</f>
        <v>380</v>
      </c>
      <c r="W19" s="98">
        <f t="shared" si="9"/>
        <v>380</v>
      </c>
      <c r="X19" s="98">
        <f t="shared" si="9"/>
        <v>456</v>
      </c>
      <c r="Y19" s="98">
        <f t="shared" si="9"/>
        <v>611.79999999999995</v>
      </c>
      <c r="Z19" s="98">
        <f t="shared" si="9"/>
        <v>699.2</v>
      </c>
      <c r="AA19" s="98">
        <f t="shared" si="9"/>
        <v>786.6</v>
      </c>
      <c r="AB19" s="98">
        <f t="shared" si="9"/>
        <v>961.4</v>
      </c>
      <c r="AC19" s="98">
        <f t="shared" si="9"/>
        <v>1311</v>
      </c>
      <c r="AD19" s="100">
        <f>SUM(R19:AC19)</f>
        <v>6422</v>
      </c>
      <c r="AE19" s="98">
        <f t="shared" ref="AE19" si="10">AE18*$D$19</f>
        <v>826.5</v>
      </c>
      <c r="AF19" s="98">
        <f t="shared" ref="AF19" si="11">AF18*$D$19</f>
        <v>826.5</v>
      </c>
      <c r="AG19" s="98">
        <f t="shared" ref="AG19" si="12">AG18*$D$19</f>
        <v>991.80000000000007</v>
      </c>
      <c r="AH19" s="98">
        <f t="shared" ref="AH19" si="13">AH18*$D$19</f>
        <v>1267.3</v>
      </c>
      <c r="AI19" s="98">
        <f t="shared" ref="AI19" si="14">AI18*$D$19</f>
        <v>1653</v>
      </c>
      <c r="AJ19" s="98">
        <f t="shared" ref="AJ19" si="15">AJ18*$D$19</f>
        <v>1653</v>
      </c>
      <c r="AK19" s="98">
        <f t="shared" ref="AK19" si="16">AK18*$D$19</f>
        <v>2204</v>
      </c>
      <c r="AL19" s="98">
        <f t="shared" ref="AL19" si="17">AL18*$D$19</f>
        <v>3030.5</v>
      </c>
      <c r="AM19" s="98">
        <f t="shared" ref="AM19" si="18">AM18*$D$19</f>
        <v>3857</v>
      </c>
      <c r="AN19" s="98">
        <f t="shared" ref="AN19" si="19">AN18*$D$19</f>
        <v>4959</v>
      </c>
      <c r="AO19" s="98">
        <f t="shared" ref="AO19" si="20">AO18*$D$19</f>
        <v>6612</v>
      </c>
      <c r="AP19" s="98">
        <f t="shared" ref="AP19" si="21">AP18*$D$19</f>
        <v>6612</v>
      </c>
      <c r="AQ19" s="100">
        <f>SUM(AE19:AP19)</f>
        <v>34492.6</v>
      </c>
    </row>
    <row r="20" spans="2:43">
      <c r="B20" s="412" t="s">
        <v>208</v>
      </c>
      <c r="C20" s="411"/>
      <c r="D20" s="152"/>
      <c r="E20" s="478"/>
      <c r="F20" s="435"/>
      <c r="G20" s="435"/>
      <c r="H20" s="435"/>
      <c r="I20" s="435"/>
      <c r="J20" s="435"/>
      <c r="K20" s="435"/>
      <c r="L20" s="435"/>
      <c r="M20" s="435"/>
      <c r="N20" s="435"/>
      <c r="O20" s="435"/>
      <c r="P20" s="436"/>
      <c r="Q20" s="59"/>
      <c r="R20" s="478"/>
      <c r="S20" s="435"/>
      <c r="T20" s="435"/>
      <c r="U20" s="435"/>
      <c r="V20" s="435"/>
      <c r="W20" s="435"/>
      <c r="X20" s="435"/>
      <c r="Y20" s="435"/>
      <c r="Z20" s="435"/>
      <c r="AA20" s="435"/>
      <c r="AB20" s="435"/>
      <c r="AC20" s="436"/>
      <c r="AD20" s="59"/>
      <c r="AE20" s="478"/>
      <c r="AF20" s="435"/>
      <c r="AG20" s="435"/>
      <c r="AH20" s="435"/>
      <c r="AI20" s="435"/>
      <c r="AJ20" s="435"/>
      <c r="AK20" s="435"/>
      <c r="AL20" s="435"/>
      <c r="AM20" s="435"/>
      <c r="AN20" s="435"/>
      <c r="AO20" s="435"/>
      <c r="AP20" s="436"/>
      <c r="AQ20" s="59"/>
    </row>
    <row r="21" spans="2:43">
      <c r="B21" s="43"/>
      <c r="C21" s="112" t="s">
        <v>132</v>
      </c>
      <c r="D21" s="149"/>
      <c r="E21" s="57">
        <f t="shared" ref="E21:P21" si="22">E22</f>
        <v>0</v>
      </c>
      <c r="F21" s="57">
        <f t="shared" si="22"/>
        <v>0</v>
      </c>
      <c r="G21" s="57">
        <f t="shared" si="22"/>
        <v>0</v>
      </c>
      <c r="H21" s="57">
        <f t="shared" si="22"/>
        <v>0</v>
      </c>
      <c r="I21" s="57">
        <f t="shared" si="22"/>
        <v>0</v>
      </c>
      <c r="J21" s="57">
        <f t="shared" si="22"/>
        <v>0</v>
      </c>
      <c r="K21" s="57">
        <f t="shared" si="22"/>
        <v>0</v>
      </c>
      <c r="L21" s="57">
        <f t="shared" si="22"/>
        <v>0</v>
      </c>
      <c r="M21" s="57">
        <f t="shared" si="22"/>
        <v>0</v>
      </c>
      <c r="N21" s="57">
        <f t="shared" si="22"/>
        <v>0</v>
      </c>
      <c r="O21" s="57">
        <f t="shared" si="22"/>
        <v>0</v>
      </c>
      <c r="P21" s="57">
        <f t="shared" si="22"/>
        <v>0</v>
      </c>
      <c r="Q21" s="59"/>
      <c r="R21" s="57">
        <f t="shared" ref="R21:AC21" si="23">R22</f>
        <v>0</v>
      </c>
      <c r="S21" s="57">
        <f t="shared" si="23"/>
        <v>0</v>
      </c>
      <c r="T21" s="57">
        <f t="shared" si="23"/>
        <v>0</v>
      </c>
      <c r="U21" s="57">
        <f t="shared" si="23"/>
        <v>0</v>
      </c>
      <c r="V21" s="57">
        <f t="shared" si="23"/>
        <v>5</v>
      </c>
      <c r="W21" s="57">
        <f t="shared" si="23"/>
        <v>3</v>
      </c>
      <c r="X21" s="57">
        <f t="shared" si="23"/>
        <v>3</v>
      </c>
      <c r="Y21" s="57">
        <f t="shared" si="23"/>
        <v>5</v>
      </c>
      <c r="Z21" s="57">
        <f t="shared" si="23"/>
        <v>5</v>
      </c>
      <c r="AA21" s="57">
        <f t="shared" si="23"/>
        <v>7</v>
      </c>
      <c r="AB21" s="57">
        <f t="shared" si="23"/>
        <v>10</v>
      </c>
      <c r="AC21" s="57">
        <f t="shared" si="23"/>
        <v>10</v>
      </c>
      <c r="AD21" s="59"/>
      <c r="AE21" s="57">
        <f t="shared" ref="AE21:AP21" si="24">AE22</f>
        <v>5</v>
      </c>
      <c r="AF21" s="57">
        <f t="shared" si="24"/>
        <v>7</v>
      </c>
      <c r="AG21" s="57">
        <f t="shared" si="24"/>
        <v>10</v>
      </c>
      <c r="AH21" s="57">
        <f t="shared" si="24"/>
        <v>15</v>
      </c>
      <c r="AI21" s="57">
        <f t="shared" si="24"/>
        <v>22</v>
      </c>
      <c r="AJ21" s="57">
        <f t="shared" si="24"/>
        <v>28</v>
      </c>
      <c r="AK21" s="57">
        <f t="shared" si="24"/>
        <v>28</v>
      </c>
      <c r="AL21" s="57">
        <f t="shared" si="24"/>
        <v>35</v>
      </c>
      <c r="AM21" s="57">
        <f t="shared" si="24"/>
        <v>45</v>
      </c>
      <c r="AN21" s="57">
        <f t="shared" si="24"/>
        <v>50</v>
      </c>
      <c r="AO21" s="57">
        <f t="shared" si="24"/>
        <v>60</v>
      </c>
      <c r="AP21" s="57">
        <f t="shared" si="24"/>
        <v>80</v>
      </c>
      <c r="AQ21" s="59"/>
    </row>
    <row r="22" spans="2:43">
      <c r="B22" s="43"/>
      <c r="C22" s="112" t="s">
        <v>91</v>
      </c>
      <c r="D22" s="151"/>
      <c r="E22" s="57"/>
      <c r="F22" s="57"/>
      <c r="G22" s="57"/>
      <c r="H22" s="57"/>
      <c r="I22" s="57"/>
      <c r="J22" s="57"/>
      <c r="K22" s="57"/>
      <c r="L22" s="57"/>
      <c r="M22" s="57"/>
      <c r="N22" s="57"/>
      <c r="O22" s="57"/>
      <c r="P22" s="57"/>
      <c r="Q22" s="201">
        <f>SUM(E22:P22)</f>
        <v>0</v>
      </c>
      <c r="R22" s="57"/>
      <c r="S22" s="57"/>
      <c r="T22" s="57"/>
      <c r="U22" s="57"/>
      <c r="V22" s="57">
        <v>5</v>
      </c>
      <c r="W22" s="57">
        <v>3</v>
      </c>
      <c r="X22" s="57">
        <v>3</v>
      </c>
      <c r="Y22" s="57">
        <v>5</v>
      </c>
      <c r="Z22" s="57">
        <v>5</v>
      </c>
      <c r="AA22" s="57">
        <v>7</v>
      </c>
      <c r="AB22" s="57">
        <v>10</v>
      </c>
      <c r="AC22" s="57">
        <v>10</v>
      </c>
      <c r="AD22" s="201">
        <f>SUM(R22:AC22)</f>
        <v>48</v>
      </c>
      <c r="AE22" s="57">
        <v>5</v>
      </c>
      <c r="AF22" s="57">
        <v>7</v>
      </c>
      <c r="AG22" s="57">
        <v>10</v>
      </c>
      <c r="AH22" s="57">
        <v>15</v>
      </c>
      <c r="AI22" s="57">
        <v>22</v>
      </c>
      <c r="AJ22" s="57">
        <v>28</v>
      </c>
      <c r="AK22" s="57">
        <v>28</v>
      </c>
      <c r="AL22" s="57">
        <v>35</v>
      </c>
      <c r="AM22" s="57">
        <v>45</v>
      </c>
      <c r="AN22" s="57">
        <v>50</v>
      </c>
      <c r="AO22" s="57">
        <v>60</v>
      </c>
      <c r="AP22" s="57">
        <v>80</v>
      </c>
      <c r="AQ22" s="201">
        <f>SUM(AE22:AP22)</f>
        <v>385</v>
      </c>
    </row>
    <row r="23" spans="2:43">
      <c r="B23" s="43"/>
      <c r="C23" s="112" t="s">
        <v>77</v>
      </c>
      <c r="D23" s="151"/>
      <c r="E23" s="49"/>
      <c r="F23" s="49"/>
      <c r="G23" s="49"/>
      <c r="H23" s="49"/>
      <c r="I23" s="49"/>
      <c r="J23" s="49"/>
      <c r="K23" s="49"/>
      <c r="L23" s="49"/>
      <c r="M23" s="49"/>
      <c r="N23" s="49"/>
      <c r="O23" s="49"/>
      <c r="P23" s="49"/>
      <c r="Q23" s="59"/>
      <c r="R23" s="49"/>
      <c r="S23" s="49"/>
      <c r="T23" s="49"/>
      <c r="U23" s="49"/>
      <c r="V23" s="49">
        <v>200</v>
      </c>
      <c r="W23" s="49">
        <v>200</v>
      </c>
      <c r="X23" s="49">
        <v>200</v>
      </c>
      <c r="Y23" s="49">
        <v>230</v>
      </c>
      <c r="Z23" s="49">
        <v>230</v>
      </c>
      <c r="AA23" s="49">
        <v>230</v>
      </c>
      <c r="AB23" s="49">
        <v>230</v>
      </c>
      <c r="AC23" s="49">
        <v>230</v>
      </c>
      <c r="AD23" s="59"/>
      <c r="AE23" s="49">
        <v>290</v>
      </c>
      <c r="AF23" s="49">
        <v>290</v>
      </c>
      <c r="AG23" s="49">
        <v>290</v>
      </c>
      <c r="AH23" s="49">
        <v>290</v>
      </c>
      <c r="AI23" s="49">
        <v>290</v>
      </c>
      <c r="AJ23" s="49">
        <v>290</v>
      </c>
      <c r="AK23" s="49">
        <v>290</v>
      </c>
      <c r="AL23" s="49">
        <v>290</v>
      </c>
      <c r="AM23" s="49">
        <v>290</v>
      </c>
      <c r="AN23" s="49">
        <v>290</v>
      </c>
      <c r="AO23" s="49">
        <v>290</v>
      </c>
      <c r="AP23" s="49">
        <v>290</v>
      </c>
      <c r="AQ23" s="59"/>
    </row>
    <row r="24" spans="2:43" s="60" customFormat="1">
      <c r="B24" s="43"/>
      <c r="C24" s="110" t="s">
        <v>209</v>
      </c>
      <c r="D24" s="149"/>
      <c r="E24" s="100">
        <f>E22*E23</f>
        <v>0</v>
      </c>
      <c r="F24" s="100">
        <f t="shared" ref="F24:P24" si="25">F22*F23</f>
        <v>0</v>
      </c>
      <c r="G24" s="100">
        <f t="shared" si="25"/>
        <v>0</v>
      </c>
      <c r="H24" s="100">
        <f t="shared" si="25"/>
        <v>0</v>
      </c>
      <c r="I24" s="100">
        <f t="shared" si="25"/>
        <v>0</v>
      </c>
      <c r="J24" s="100">
        <f t="shared" si="25"/>
        <v>0</v>
      </c>
      <c r="K24" s="100">
        <f t="shared" si="25"/>
        <v>0</v>
      </c>
      <c r="L24" s="100">
        <f t="shared" si="25"/>
        <v>0</v>
      </c>
      <c r="M24" s="100">
        <f t="shared" si="25"/>
        <v>0</v>
      </c>
      <c r="N24" s="100">
        <f t="shared" si="25"/>
        <v>0</v>
      </c>
      <c r="O24" s="100">
        <f t="shared" si="25"/>
        <v>0</v>
      </c>
      <c r="P24" s="100">
        <f t="shared" si="25"/>
        <v>0</v>
      </c>
      <c r="Q24" s="100">
        <f>SUM(E24:P24)</f>
        <v>0</v>
      </c>
      <c r="R24" s="100">
        <f>R22*R23</f>
        <v>0</v>
      </c>
      <c r="S24" s="100">
        <f t="shared" ref="S24:AC24" si="26">S22*S23</f>
        <v>0</v>
      </c>
      <c r="T24" s="100">
        <f t="shared" si="26"/>
        <v>0</v>
      </c>
      <c r="U24" s="100">
        <f t="shared" si="26"/>
        <v>0</v>
      </c>
      <c r="V24" s="100">
        <f t="shared" si="26"/>
        <v>1000</v>
      </c>
      <c r="W24" s="100">
        <f t="shared" si="26"/>
        <v>600</v>
      </c>
      <c r="X24" s="100">
        <f t="shared" si="26"/>
        <v>600</v>
      </c>
      <c r="Y24" s="100">
        <f t="shared" si="26"/>
        <v>1150</v>
      </c>
      <c r="Z24" s="100">
        <f t="shared" si="26"/>
        <v>1150</v>
      </c>
      <c r="AA24" s="100">
        <f t="shared" si="26"/>
        <v>1610</v>
      </c>
      <c r="AB24" s="100">
        <f t="shared" si="26"/>
        <v>2300</v>
      </c>
      <c r="AC24" s="100">
        <f t="shared" si="26"/>
        <v>2300</v>
      </c>
      <c r="AD24" s="100">
        <f>SUM(R24:AC24)</f>
        <v>10710</v>
      </c>
      <c r="AE24" s="100">
        <f>AE22*AE23</f>
        <v>1450</v>
      </c>
      <c r="AF24" s="100">
        <f t="shared" ref="AF24:AP24" si="27">AF22*AF23</f>
        <v>2030</v>
      </c>
      <c r="AG24" s="100">
        <f t="shared" si="27"/>
        <v>2900</v>
      </c>
      <c r="AH24" s="100">
        <f t="shared" si="27"/>
        <v>4350</v>
      </c>
      <c r="AI24" s="100">
        <f t="shared" si="27"/>
        <v>6380</v>
      </c>
      <c r="AJ24" s="100">
        <f t="shared" si="27"/>
        <v>8120</v>
      </c>
      <c r="AK24" s="100">
        <f t="shared" si="27"/>
        <v>8120</v>
      </c>
      <c r="AL24" s="100">
        <f t="shared" si="27"/>
        <v>10150</v>
      </c>
      <c r="AM24" s="100">
        <f t="shared" si="27"/>
        <v>13050</v>
      </c>
      <c r="AN24" s="100">
        <f t="shared" si="27"/>
        <v>14500</v>
      </c>
      <c r="AO24" s="100">
        <f t="shared" si="27"/>
        <v>17400</v>
      </c>
      <c r="AP24" s="100">
        <f t="shared" si="27"/>
        <v>23200</v>
      </c>
      <c r="AQ24" s="100">
        <f>SUM(AE24:AP24)</f>
        <v>111650</v>
      </c>
    </row>
    <row r="25" spans="2:43">
      <c r="B25" s="44"/>
      <c r="C25" s="113" t="s">
        <v>76</v>
      </c>
      <c r="D25" s="168">
        <v>0.19</v>
      </c>
      <c r="E25" s="98">
        <f>E24*$D$25</f>
        <v>0</v>
      </c>
      <c r="F25" s="98">
        <f t="shared" ref="F25:P25" si="28">F24*$D$25</f>
        <v>0</v>
      </c>
      <c r="G25" s="98">
        <f t="shared" si="28"/>
        <v>0</v>
      </c>
      <c r="H25" s="98">
        <f t="shared" si="28"/>
        <v>0</v>
      </c>
      <c r="I25" s="98">
        <f t="shared" si="28"/>
        <v>0</v>
      </c>
      <c r="J25" s="98">
        <f t="shared" si="28"/>
        <v>0</v>
      </c>
      <c r="K25" s="98">
        <f t="shared" si="28"/>
        <v>0</v>
      </c>
      <c r="L25" s="98">
        <f t="shared" si="28"/>
        <v>0</v>
      </c>
      <c r="M25" s="98">
        <f t="shared" si="28"/>
        <v>0</v>
      </c>
      <c r="N25" s="98">
        <f t="shared" si="28"/>
        <v>0</v>
      </c>
      <c r="O25" s="98">
        <f t="shared" si="28"/>
        <v>0</v>
      </c>
      <c r="P25" s="98">
        <f t="shared" si="28"/>
        <v>0</v>
      </c>
      <c r="Q25" s="100">
        <f>SUM(E25:P25)</f>
        <v>0</v>
      </c>
      <c r="R25" s="98">
        <f t="shared" ref="R25" si="29">R24*$D$25</f>
        <v>0</v>
      </c>
      <c r="S25" s="98">
        <f t="shared" ref="S25" si="30">S24*$D$25</f>
        <v>0</v>
      </c>
      <c r="T25" s="98">
        <f t="shared" ref="T25" si="31">T24*$D$25</f>
        <v>0</v>
      </c>
      <c r="U25" s="98">
        <f t="shared" ref="U25" si="32">U24*$D$25</f>
        <v>0</v>
      </c>
      <c r="V25" s="98">
        <f t="shared" ref="V25" si="33">V24*$D$25</f>
        <v>190</v>
      </c>
      <c r="W25" s="98">
        <f t="shared" ref="W25" si="34">W24*$D$25</f>
        <v>114</v>
      </c>
      <c r="X25" s="98">
        <f t="shared" ref="X25" si="35">X24*$D$25</f>
        <v>114</v>
      </c>
      <c r="Y25" s="98">
        <f t="shared" ref="Y25" si="36">Y24*$D$25</f>
        <v>218.5</v>
      </c>
      <c r="Z25" s="98">
        <f t="shared" ref="Z25" si="37">Z24*$D$25</f>
        <v>218.5</v>
      </c>
      <c r="AA25" s="98">
        <f t="shared" ref="AA25" si="38">AA24*$D$25</f>
        <v>305.89999999999998</v>
      </c>
      <c r="AB25" s="98">
        <f t="shared" ref="AB25" si="39">AB24*$D$25</f>
        <v>437</v>
      </c>
      <c r="AC25" s="98">
        <f t="shared" ref="AC25" si="40">AC24*$D$25</f>
        <v>437</v>
      </c>
      <c r="AD25" s="100">
        <f>SUM(R25:AC25)</f>
        <v>2034.9</v>
      </c>
      <c r="AE25" s="98">
        <f t="shared" ref="AE25" si="41">AE24*$D$25</f>
        <v>275.5</v>
      </c>
      <c r="AF25" s="98">
        <f t="shared" ref="AF25" si="42">AF24*$D$25</f>
        <v>385.7</v>
      </c>
      <c r="AG25" s="98">
        <f t="shared" ref="AG25" si="43">AG24*$D$25</f>
        <v>551</v>
      </c>
      <c r="AH25" s="98">
        <f t="shared" ref="AH25" si="44">AH24*$D$25</f>
        <v>826.5</v>
      </c>
      <c r="AI25" s="98">
        <f t="shared" ref="AI25" si="45">AI24*$D$25</f>
        <v>1212.2</v>
      </c>
      <c r="AJ25" s="98">
        <f t="shared" ref="AJ25" si="46">AJ24*$D$25</f>
        <v>1542.8</v>
      </c>
      <c r="AK25" s="98">
        <f t="shared" ref="AK25" si="47">AK24*$D$25</f>
        <v>1542.8</v>
      </c>
      <c r="AL25" s="98">
        <f t="shared" ref="AL25" si="48">AL24*$D$25</f>
        <v>1928.5</v>
      </c>
      <c r="AM25" s="98">
        <f t="shared" ref="AM25" si="49">AM24*$D$25</f>
        <v>2479.5</v>
      </c>
      <c r="AN25" s="98">
        <f t="shared" ref="AN25" si="50">AN24*$D$25</f>
        <v>2755</v>
      </c>
      <c r="AO25" s="98">
        <f t="shared" ref="AO25" si="51">AO24*$D$25</f>
        <v>3306</v>
      </c>
      <c r="AP25" s="98">
        <f t="shared" ref="AP25" si="52">AP24*$D$25</f>
        <v>4408</v>
      </c>
      <c r="AQ25" s="100">
        <f>SUM(AE25:AP25)</f>
        <v>21213.5</v>
      </c>
    </row>
    <row r="26" spans="2:43">
      <c r="B26" s="412" t="s">
        <v>211</v>
      </c>
      <c r="C26" s="411"/>
      <c r="D26" s="153"/>
      <c r="E26" s="479"/>
      <c r="F26" s="479"/>
      <c r="G26" s="479"/>
      <c r="H26" s="479"/>
      <c r="I26" s="479"/>
      <c r="J26" s="479"/>
      <c r="K26" s="479"/>
      <c r="L26" s="479"/>
      <c r="M26" s="479"/>
      <c r="N26" s="479"/>
      <c r="O26" s="479"/>
      <c r="P26" s="479"/>
      <c r="Q26" s="59"/>
      <c r="R26" s="478"/>
      <c r="S26" s="435"/>
      <c r="T26" s="435"/>
      <c r="U26" s="435"/>
      <c r="V26" s="435"/>
      <c r="W26" s="435"/>
      <c r="X26" s="435"/>
      <c r="Y26" s="435"/>
      <c r="Z26" s="435"/>
      <c r="AA26" s="435"/>
      <c r="AB26" s="435"/>
      <c r="AC26" s="436"/>
      <c r="AD26" s="59"/>
      <c r="AE26" s="479"/>
      <c r="AF26" s="479"/>
      <c r="AG26" s="479"/>
      <c r="AH26" s="479"/>
      <c r="AI26" s="479"/>
      <c r="AJ26" s="479"/>
      <c r="AK26" s="479"/>
      <c r="AL26" s="479"/>
      <c r="AM26" s="479"/>
      <c r="AN26" s="479"/>
      <c r="AO26" s="479"/>
      <c r="AP26" s="479"/>
      <c r="AQ26" s="59"/>
    </row>
    <row r="27" spans="2:43">
      <c r="B27" s="43"/>
      <c r="C27" s="112" t="s">
        <v>132</v>
      </c>
      <c r="D27" s="155"/>
      <c r="E27" s="57">
        <f t="shared" ref="E27:P27" si="53">E28</f>
        <v>0</v>
      </c>
      <c r="F27" s="57">
        <f t="shared" si="53"/>
        <v>0</v>
      </c>
      <c r="G27" s="57">
        <f t="shared" si="53"/>
        <v>0</v>
      </c>
      <c r="H27" s="57">
        <f t="shared" si="53"/>
        <v>0</v>
      </c>
      <c r="I27" s="57">
        <f t="shared" si="53"/>
        <v>0</v>
      </c>
      <c r="J27" s="57">
        <f t="shared" si="53"/>
        <v>0</v>
      </c>
      <c r="K27" s="57">
        <f t="shared" si="53"/>
        <v>0</v>
      </c>
      <c r="L27" s="57">
        <f t="shared" si="53"/>
        <v>0</v>
      </c>
      <c r="M27" s="57">
        <f t="shared" si="53"/>
        <v>0</v>
      </c>
      <c r="N27" s="57">
        <f t="shared" si="53"/>
        <v>0</v>
      </c>
      <c r="O27" s="57">
        <f t="shared" si="53"/>
        <v>0</v>
      </c>
      <c r="P27" s="57">
        <f t="shared" si="53"/>
        <v>0</v>
      </c>
      <c r="Q27" s="59"/>
      <c r="R27" s="57">
        <f t="shared" ref="R27:AC27" si="54">R28</f>
        <v>0</v>
      </c>
      <c r="S27" s="57">
        <f t="shared" si="54"/>
        <v>0</v>
      </c>
      <c r="T27" s="57">
        <f t="shared" si="54"/>
        <v>0</v>
      </c>
      <c r="U27" s="57">
        <f t="shared" si="54"/>
        <v>0</v>
      </c>
      <c r="V27" s="57">
        <f t="shared" si="54"/>
        <v>0</v>
      </c>
      <c r="W27" s="57">
        <f t="shared" si="54"/>
        <v>0</v>
      </c>
      <c r="X27" s="57">
        <f t="shared" si="54"/>
        <v>0</v>
      </c>
      <c r="Y27" s="57">
        <f t="shared" si="54"/>
        <v>0</v>
      </c>
      <c r="Z27" s="57">
        <f t="shared" si="54"/>
        <v>0</v>
      </c>
      <c r="AA27" s="57">
        <f t="shared" si="54"/>
        <v>0</v>
      </c>
      <c r="AB27" s="57">
        <f t="shared" si="54"/>
        <v>5</v>
      </c>
      <c r="AC27" s="57">
        <f t="shared" si="54"/>
        <v>5</v>
      </c>
      <c r="AD27" s="59"/>
      <c r="AE27" s="57">
        <f t="shared" ref="AE27:AP27" si="55">AE28</f>
        <v>3</v>
      </c>
      <c r="AF27" s="57">
        <f t="shared" si="55"/>
        <v>4</v>
      </c>
      <c r="AG27" s="57">
        <f t="shared" si="55"/>
        <v>5</v>
      </c>
      <c r="AH27" s="57">
        <f t="shared" si="55"/>
        <v>10</v>
      </c>
      <c r="AI27" s="57">
        <f t="shared" si="55"/>
        <v>15</v>
      </c>
      <c r="AJ27" s="57">
        <f t="shared" si="55"/>
        <v>22</v>
      </c>
      <c r="AK27" s="57">
        <f t="shared" si="55"/>
        <v>30</v>
      </c>
      <c r="AL27" s="57">
        <f t="shared" si="55"/>
        <v>35</v>
      </c>
      <c r="AM27" s="57">
        <f t="shared" si="55"/>
        <v>39</v>
      </c>
      <c r="AN27" s="57">
        <f t="shared" si="55"/>
        <v>45</v>
      </c>
      <c r="AO27" s="57">
        <f t="shared" si="55"/>
        <v>60</v>
      </c>
      <c r="AP27" s="57">
        <f t="shared" si="55"/>
        <v>65</v>
      </c>
      <c r="AQ27" s="59"/>
    </row>
    <row r="28" spans="2:43">
      <c r="B28" s="43"/>
      <c r="C28" s="112" t="s">
        <v>91</v>
      </c>
      <c r="D28" s="154"/>
      <c r="E28" s="57"/>
      <c r="F28" s="57"/>
      <c r="G28" s="57"/>
      <c r="H28" s="57"/>
      <c r="I28" s="57"/>
      <c r="J28" s="57"/>
      <c r="K28" s="57"/>
      <c r="L28" s="57"/>
      <c r="M28" s="57"/>
      <c r="N28" s="57"/>
      <c r="O28" s="57"/>
      <c r="P28" s="57"/>
      <c r="Q28" s="201">
        <f>SUM(E28:P28)</f>
        <v>0</v>
      </c>
      <c r="R28" s="57"/>
      <c r="S28" s="57"/>
      <c r="T28" s="57"/>
      <c r="U28" s="57"/>
      <c r="V28" s="57"/>
      <c r="W28" s="57"/>
      <c r="X28" s="57"/>
      <c r="Y28" s="57"/>
      <c r="Z28" s="57"/>
      <c r="AA28" s="57"/>
      <c r="AB28" s="57">
        <v>5</v>
      </c>
      <c r="AC28" s="57">
        <v>5</v>
      </c>
      <c r="AD28" s="201">
        <f>SUM(R28:AC28)</f>
        <v>10</v>
      </c>
      <c r="AE28" s="57">
        <v>3</v>
      </c>
      <c r="AF28" s="57">
        <v>4</v>
      </c>
      <c r="AG28" s="57">
        <v>5</v>
      </c>
      <c r="AH28" s="57">
        <v>10</v>
      </c>
      <c r="AI28" s="57">
        <v>15</v>
      </c>
      <c r="AJ28" s="57">
        <v>22</v>
      </c>
      <c r="AK28" s="57">
        <v>30</v>
      </c>
      <c r="AL28" s="57">
        <v>35</v>
      </c>
      <c r="AM28" s="57">
        <v>39</v>
      </c>
      <c r="AN28" s="57">
        <v>45</v>
      </c>
      <c r="AO28" s="57">
        <v>60</v>
      </c>
      <c r="AP28" s="57">
        <v>65</v>
      </c>
      <c r="AQ28" s="201">
        <f>SUM(AE28:AP28)</f>
        <v>333</v>
      </c>
    </row>
    <row r="29" spans="2:43">
      <c r="B29" s="43"/>
      <c r="C29" s="112" t="s">
        <v>77</v>
      </c>
      <c r="D29" s="154"/>
      <c r="E29" s="49"/>
      <c r="F29" s="49"/>
      <c r="G29" s="49"/>
      <c r="H29" s="49"/>
      <c r="I29" s="49"/>
      <c r="J29" s="49"/>
      <c r="K29" s="49"/>
      <c r="L29" s="49"/>
      <c r="M29" s="49"/>
      <c r="N29" s="49"/>
      <c r="O29" s="49"/>
      <c r="P29" s="49"/>
      <c r="Q29" s="59"/>
      <c r="R29" s="49"/>
      <c r="S29" s="49"/>
      <c r="T29" s="49"/>
      <c r="U29" s="49"/>
      <c r="V29" s="49"/>
      <c r="W29" s="49"/>
      <c r="X29" s="49"/>
      <c r="Y29" s="49"/>
      <c r="Z29" s="49"/>
      <c r="AA29" s="49"/>
      <c r="AB29" s="49">
        <v>230</v>
      </c>
      <c r="AC29" s="49">
        <v>230</v>
      </c>
      <c r="AD29" s="59"/>
      <c r="AE29" s="49">
        <v>290</v>
      </c>
      <c r="AF29" s="49">
        <v>290</v>
      </c>
      <c r="AG29" s="49">
        <v>290</v>
      </c>
      <c r="AH29" s="49">
        <v>290</v>
      </c>
      <c r="AI29" s="49">
        <v>290</v>
      </c>
      <c r="AJ29" s="49">
        <v>290</v>
      </c>
      <c r="AK29" s="49">
        <v>290</v>
      </c>
      <c r="AL29" s="49">
        <v>290</v>
      </c>
      <c r="AM29" s="49">
        <v>290</v>
      </c>
      <c r="AN29" s="49">
        <v>290</v>
      </c>
      <c r="AO29" s="49">
        <v>290</v>
      </c>
      <c r="AP29" s="49">
        <v>290</v>
      </c>
      <c r="AQ29" s="59"/>
    </row>
    <row r="30" spans="2:43" s="60" customFormat="1">
      <c r="B30" s="43"/>
      <c r="C30" s="110" t="s">
        <v>212</v>
      </c>
      <c r="D30" s="155"/>
      <c r="E30" s="100">
        <f>E28*E29</f>
        <v>0</v>
      </c>
      <c r="F30" s="100">
        <f>F28*F29</f>
        <v>0</v>
      </c>
      <c r="G30" s="100">
        <f t="shared" ref="G30:P30" si="56">G28*G29</f>
        <v>0</v>
      </c>
      <c r="H30" s="100">
        <f t="shared" si="56"/>
        <v>0</v>
      </c>
      <c r="I30" s="100">
        <f t="shared" si="56"/>
        <v>0</v>
      </c>
      <c r="J30" s="100">
        <f t="shared" si="56"/>
        <v>0</v>
      </c>
      <c r="K30" s="100">
        <f>K28*K29</f>
        <v>0</v>
      </c>
      <c r="L30" s="100">
        <f t="shared" si="56"/>
        <v>0</v>
      </c>
      <c r="M30" s="100">
        <f t="shared" si="56"/>
        <v>0</v>
      </c>
      <c r="N30" s="100">
        <f t="shared" si="56"/>
        <v>0</v>
      </c>
      <c r="O30" s="100">
        <f t="shared" si="56"/>
        <v>0</v>
      </c>
      <c r="P30" s="100">
        <f t="shared" si="56"/>
        <v>0</v>
      </c>
      <c r="Q30" s="100">
        <f>SUM(E30:P30)</f>
        <v>0</v>
      </c>
      <c r="R30" s="100">
        <f>R28*R29</f>
        <v>0</v>
      </c>
      <c r="S30" s="100">
        <f t="shared" ref="S30:AC30" si="57">S28*S29</f>
        <v>0</v>
      </c>
      <c r="T30" s="100">
        <f t="shared" si="57"/>
        <v>0</v>
      </c>
      <c r="U30" s="100">
        <f t="shared" si="57"/>
        <v>0</v>
      </c>
      <c r="V30" s="100">
        <f t="shared" si="57"/>
        <v>0</v>
      </c>
      <c r="W30" s="100">
        <f t="shared" si="57"/>
        <v>0</v>
      </c>
      <c r="X30" s="100">
        <f t="shared" si="57"/>
        <v>0</v>
      </c>
      <c r="Y30" s="100">
        <f>Y28*Y29</f>
        <v>0</v>
      </c>
      <c r="Z30" s="100">
        <f t="shared" si="57"/>
        <v>0</v>
      </c>
      <c r="AA30" s="100">
        <f t="shared" si="57"/>
        <v>0</v>
      </c>
      <c r="AB30" s="100">
        <f t="shared" si="57"/>
        <v>1150</v>
      </c>
      <c r="AC30" s="100">
        <f t="shared" si="57"/>
        <v>1150</v>
      </c>
      <c r="AD30" s="100">
        <f>SUM(R30:AC30)</f>
        <v>2300</v>
      </c>
      <c r="AE30" s="100">
        <f t="shared" ref="AE30:AP30" si="58">AE28*AE29</f>
        <v>870</v>
      </c>
      <c r="AF30" s="100">
        <f t="shared" si="58"/>
        <v>1160</v>
      </c>
      <c r="AG30" s="100">
        <f t="shared" si="58"/>
        <v>1450</v>
      </c>
      <c r="AH30" s="100">
        <f t="shared" si="58"/>
        <v>2900</v>
      </c>
      <c r="AI30" s="100">
        <f t="shared" si="58"/>
        <v>4350</v>
      </c>
      <c r="AJ30" s="100">
        <f t="shared" si="58"/>
        <v>6380</v>
      </c>
      <c r="AK30" s="100">
        <f t="shared" si="58"/>
        <v>8700</v>
      </c>
      <c r="AL30" s="100">
        <f t="shared" si="58"/>
        <v>10150</v>
      </c>
      <c r="AM30" s="100">
        <f t="shared" si="58"/>
        <v>11310</v>
      </c>
      <c r="AN30" s="100">
        <f t="shared" si="58"/>
        <v>13050</v>
      </c>
      <c r="AO30" s="100">
        <f t="shared" si="58"/>
        <v>17400</v>
      </c>
      <c r="AP30" s="100">
        <f t="shared" si="58"/>
        <v>18850</v>
      </c>
      <c r="AQ30" s="100">
        <f>SUM(AE30:AP30)</f>
        <v>96570</v>
      </c>
    </row>
    <row r="31" spans="2:43">
      <c r="B31" s="44"/>
      <c r="C31" s="113" t="s">
        <v>76</v>
      </c>
      <c r="D31" s="168">
        <v>0.19</v>
      </c>
      <c r="E31" s="98">
        <f>E30*$D$31</f>
        <v>0</v>
      </c>
      <c r="F31" s="98">
        <f t="shared" ref="F31:O31" si="59">F30*$D$31</f>
        <v>0</v>
      </c>
      <c r="G31" s="98">
        <f t="shared" si="59"/>
        <v>0</v>
      </c>
      <c r="H31" s="98">
        <f t="shared" si="59"/>
        <v>0</v>
      </c>
      <c r="I31" s="98">
        <f>I30*$D$31</f>
        <v>0</v>
      </c>
      <c r="J31" s="98">
        <f t="shared" si="59"/>
        <v>0</v>
      </c>
      <c r="K31" s="98">
        <f t="shared" si="59"/>
        <v>0</v>
      </c>
      <c r="L31" s="98">
        <f t="shared" si="59"/>
        <v>0</v>
      </c>
      <c r="M31" s="98">
        <f t="shared" si="59"/>
        <v>0</v>
      </c>
      <c r="N31" s="98">
        <f t="shared" si="59"/>
        <v>0</v>
      </c>
      <c r="O31" s="98">
        <f t="shared" si="59"/>
        <v>0</v>
      </c>
      <c r="P31" s="98">
        <f>P30*$D$31</f>
        <v>0</v>
      </c>
      <c r="Q31" s="100">
        <f>SUM(E31:P31)</f>
        <v>0</v>
      </c>
      <c r="R31" s="98">
        <f t="shared" ref="R31" si="60">R30*$D$31</f>
        <v>0</v>
      </c>
      <c r="S31" s="98">
        <f t="shared" ref="S31" si="61">S30*$D$31</f>
        <v>0</v>
      </c>
      <c r="T31" s="98">
        <f t="shared" ref="T31" si="62">T30*$D$31</f>
        <v>0</v>
      </c>
      <c r="U31" s="98">
        <f t="shared" ref="U31" si="63">U30*$D$31</f>
        <v>0</v>
      </c>
      <c r="V31" s="98">
        <f t="shared" ref="V31" si="64">V30*$D$31</f>
        <v>0</v>
      </c>
      <c r="W31" s="98">
        <f t="shared" ref="W31" si="65">W30*$D$31</f>
        <v>0</v>
      </c>
      <c r="X31" s="98">
        <f t="shared" ref="X31" si="66">X30*$D$31</f>
        <v>0</v>
      </c>
      <c r="Y31" s="98">
        <f>Y30*$D$31</f>
        <v>0</v>
      </c>
      <c r="Z31" s="98">
        <f t="shared" ref="Z31" si="67">Z30*$D$31</f>
        <v>0</v>
      </c>
      <c r="AA31" s="98">
        <f t="shared" ref="AA31" si="68">AA30*$D$31</f>
        <v>0</v>
      </c>
      <c r="AB31" s="98">
        <f t="shared" ref="AB31" si="69">AB30*$D$31</f>
        <v>218.5</v>
      </c>
      <c r="AC31" s="98">
        <f t="shared" ref="AC31" si="70">AC30*$D$31</f>
        <v>218.5</v>
      </c>
      <c r="AD31" s="100">
        <f>SUM(R31:AC31)</f>
        <v>437</v>
      </c>
      <c r="AE31" s="98">
        <f t="shared" ref="AE31" si="71">AE30*$D$31</f>
        <v>165.3</v>
      </c>
      <c r="AF31" s="98">
        <f t="shared" ref="AF31" si="72">AF30*$D$31</f>
        <v>220.4</v>
      </c>
      <c r="AG31" s="98">
        <f t="shared" ref="AG31" si="73">AG30*$D$31</f>
        <v>275.5</v>
      </c>
      <c r="AH31" s="98">
        <f t="shared" ref="AH31" si="74">AH30*$D$31</f>
        <v>551</v>
      </c>
      <c r="AI31" s="98">
        <f t="shared" ref="AI31" si="75">AI30*$D$31</f>
        <v>826.5</v>
      </c>
      <c r="AJ31" s="98">
        <f t="shared" ref="AJ31" si="76">AJ30*$D$31</f>
        <v>1212.2</v>
      </c>
      <c r="AK31" s="98">
        <f t="shared" ref="AK31" si="77">AK30*$D$31</f>
        <v>1653</v>
      </c>
      <c r="AL31" s="98">
        <f t="shared" ref="AL31" si="78">AL30*$D$31</f>
        <v>1928.5</v>
      </c>
      <c r="AM31" s="98">
        <f t="shared" ref="AM31" si="79">AM30*$D$31</f>
        <v>2148.9</v>
      </c>
      <c r="AN31" s="98">
        <f t="shared" ref="AN31" si="80">AN30*$D$31</f>
        <v>2479.5</v>
      </c>
      <c r="AO31" s="98">
        <f t="shared" ref="AO31" si="81">AO30*$D$31</f>
        <v>3306</v>
      </c>
      <c r="AP31" s="98">
        <f>AP30*$D$31</f>
        <v>3581.5</v>
      </c>
      <c r="AQ31" s="100">
        <f>SUM(AE31:AP31)</f>
        <v>18348.3</v>
      </c>
    </row>
    <row r="32" spans="2:43" s="60" customFormat="1">
      <c r="B32" s="138" t="s">
        <v>85</v>
      </c>
      <c r="C32" s="141"/>
      <c r="D32" s="142"/>
      <c r="E32" s="100">
        <f>SUM(E19,E25,E31)</f>
        <v>0</v>
      </c>
      <c r="F32" s="114">
        <f t="shared" ref="F32:O32" si="82">SUM(F19,F25,F31)</f>
        <v>0</v>
      </c>
      <c r="G32" s="114">
        <f t="shared" si="82"/>
        <v>0</v>
      </c>
      <c r="H32" s="114">
        <f t="shared" si="82"/>
        <v>0</v>
      </c>
      <c r="I32" s="114">
        <f t="shared" si="82"/>
        <v>0</v>
      </c>
      <c r="J32" s="114">
        <f t="shared" si="82"/>
        <v>0</v>
      </c>
      <c r="K32" s="114">
        <f t="shared" si="82"/>
        <v>0</v>
      </c>
      <c r="L32" s="114">
        <f t="shared" si="82"/>
        <v>0</v>
      </c>
      <c r="M32" s="114">
        <f t="shared" si="82"/>
        <v>0</v>
      </c>
      <c r="N32" s="114">
        <f t="shared" si="82"/>
        <v>0</v>
      </c>
      <c r="O32" s="114">
        <f t="shared" si="82"/>
        <v>114</v>
      </c>
      <c r="P32" s="114">
        <f>SUM(P19,P25,P31)</f>
        <v>570</v>
      </c>
      <c r="Q32" s="100">
        <f>SUM(E32:P32)</f>
        <v>684</v>
      </c>
      <c r="R32" s="114">
        <f>SUM(R19,R25,R31)</f>
        <v>114</v>
      </c>
      <c r="S32" s="114">
        <f t="shared" ref="S32:AC32" si="83">SUM(S19,S25,S31)</f>
        <v>190</v>
      </c>
      <c r="T32" s="114">
        <f t="shared" si="83"/>
        <v>266</v>
      </c>
      <c r="U32" s="114">
        <f t="shared" si="83"/>
        <v>266</v>
      </c>
      <c r="V32" s="114">
        <f t="shared" si="83"/>
        <v>570</v>
      </c>
      <c r="W32" s="114">
        <f t="shared" si="83"/>
        <v>494</v>
      </c>
      <c r="X32" s="114">
        <f t="shared" si="83"/>
        <v>570</v>
      </c>
      <c r="Y32" s="114">
        <f t="shared" si="83"/>
        <v>830.3</v>
      </c>
      <c r="Z32" s="114">
        <f t="shared" si="83"/>
        <v>917.7</v>
      </c>
      <c r="AA32" s="114">
        <f t="shared" si="83"/>
        <v>1092.5</v>
      </c>
      <c r="AB32" s="114">
        <f t="shared" si="83"/>
        <v>1616.9</v>
      </c>
      <c r="AC32" s="114">
        <f t="shared" si="83"/>
        <v>1966.5</v>
      </c>
      <c r="AD32" s="100">
        <f>SUM(R32:AC32)</f>
        <v>8893.9</v>
      </c>
      <c r="AE32" s="114">
        <f>SUM(AE19,AE25,AE31)</f>
        <v>1267.3</v>
      </c>
      <c r="AF32" s="114">
        <f t="shared" ref="AF32:AP32" si="84">SUM(AF19,AF25,AF31)</f>
        <v>1432.6000000000001</v>
      </c>
      <c r="AG32" s="114">
        <f t="shared" si="84"/>
        <v>1818.3000000000002</v>
      </c>
      <c r="AH32" s="114">
        <f t="shared" si="84"/>
        <v>2644.8</v>
      </c>
      <c r="AI32" s="114">
        <f t="shared" si="84"/>
        <v>3691.7</v>
      </c>
      <c r="AJ32" s="114">
        <f t="shared" si="84"/>
        <v>4408</v>
      </c>
      <c r="AK32" s="114">
        <f t="shared" si="84"/>
        <v>5399.8</v>
      </c>
      <c r="AL32" s="114">
        <f t="shared" si="84"/>
        <v>6887.5</v>
      </c>
      <c r="AM32" s="114">
        <f t="shared" si="84"/>
        <v>8485.4</v>
      </c>
      <c r="AN32" s="114">
        <f t="shared" si="84"/>
        <v>10193.5</v>
      </c>
      <c r="AO32" s="114">
        <f t="shared" si="84"/>
        <v>13224</v>
      </c>
      <c r="AP32" s="114">
        <f t="shared" si="84"/>
        <v>14601.5</v>
      </c>
      <c r="AQ32" s="100">
        <f>SUM(AE32:AP32)</f>
        <v>74054.399999999994</v>
      </c>
    </row>
    <row r="33" spans="2:43" s="60" customFormat="1">
      <c r="B33" s="120" t="s">
        <v>112</v>
      </c>
      <c r="C33" s="109"/>
      <c r="D33" s="105"/>
      <c r="E33" s="99">
        <f>SUM(E18,E24,E30)</f>
        <v>0</v>
      </c>
      <c r="F33" s="108">
        <f t="shared" ref="F33:P33" si="85">SUM(F18,F24,F30)</f>
        <v>0</v>
      </c>
      <c r="G33" s="108">
        <f t="shared" si="85"/>
        <v>0</v>
      </c>
      <c r="H33" s="108">
        <f t="shared" si="85"/>
        <v>0</v>
      </c>
      <c r="I33" s="108">
        <f t="shared" si="85"/>
        <v>0</v>
      </c>
      <c r="J33" s="108">
        <f t="shared" si="85"/>
        <v>0</v>
      </c>
      <c r="K33" s="108">
        <f t="shared" si="85"/>
        <v>0</v>
      </c>
      <c r="L33" s="108">
        <f t="shared" si="85"/>
        <v>0</v>
      </c>
      <c r="M33" s="108">
        <f t="shared" si="85"/>
        <v>0</v>
      </c>
      <c r="N33" s="108">
        <f t="shared" si="85"/>
        <v>0</v>
      </c>
      <c r="O33" s="108">
        <f t="shared" si="85"/>
        <v>600</v>
      </c>
      <c r="P33" s="108">
        <f t="shared" si="85"/>
        <v>3000</v>
      </c>
      <c r="Q33" s="99">
        <f>SUM(E33:P33)</f>
        <v>3600</v>
      </c>
      <c r="R33" s="108">
        <f>SUM(R18,R24,R30)</f>
        <v>600</v>
      </c>
      <c r="S33" s="108">
        <f t="shared" ref="S33:AC33" si="86">SUM(S18,S24,S30)</f>
        <v>1000</v>
      </c>
      <c r="T33" s="108">
        <f t="shared" si="86"/>
        <v>1400</v>
      </c>
      <c r="U33" s="108">
        <f t="shared" si="86"/>
        <v>1400</v>
      </c>
      <c r="V33" s="108">
        <f t="shared" si="86"/>
        <v>3000</v>
      </c>
      <c r="W33" s="108">
        <f t="shared" si="86"/>
        <v>2600</v>
      </c>
      <c r="X33" s="108">
        <f t="shared" si="86"/>
        <v>3000</v>
      </c>
      <c r="Y33" s="108">
        <f t="shared" si="86"/>
        <v>4370</v>
      </c>
      <c r="Z33" s="108">
        <f t="shared" si="86"/>
        <v>4830</v>
      </c>
      <c r="AA33" s="108">
        <f t="shared" si="86"/>
        <v>5750</v>
      </c>
      <c r="AB33" s="108">
        <f t="shared" si="86"/>
        <v>8510</v>
      </c>
      <c r="AC33" s="108">
        <f t="shared" si="86"/>
        <v>10350</v>
      </c>
      <c r="AD33" s="99">
        <f>SUM(R33:AC33)</f>
        <v>46810</v>
      </c>
      <c r="AE33" s="108">
        <f>SUM(AE18,AE24,AE30)</f>
        <v>6670</v>
      </c>
      <c r="AF33" s="108">
        <f t="shared" ref="AF33:AP33" si="87">SUM(AF18,AF24,AF30)</f>
        <v>7540</v>
      </c>
      <c r="AG33" s="108">
        <f t="shared" si="87"/>
        <v>9570</v>
      </c>
      <c r="AH33" s="108">
        <f t="shared" si="87"/>
        <v>13920</v>
      </c>
      <c r="AI33" s="108">
        <f t="shared" si="87"/>
        <v>19430</v>
      </c>
      <c r="AJ33" s="108">
        <f t="shared" si="87"/>
        <v>23200</v>
      </c>
      <c r="AK33" s="108">
        <f t="shared" si="87"/>
        <v>28420</v>
      </c>
      <c r="AL33" s="108">
        <f t="shared" si="87"/>
        <v>36250</v>
      </c>
      <c r="AM33" s="108">
        <f t="shared" si="87"/>
        <v>44660</v>
      </c>
      <c r="AN33" s="108">
        <f t="shared" si="87"/>
        <v>53650</v>
      </c>
      <c r="AO33" s="108">
        <f t="shared" si="87"/>
        <v>69600</v>
      </c>
      <c r="AP33" s="108">
        <f t="shared" si="87"/>
        <v>76850</v>
      </c>
      <c r="AQ33" s="99">
        <f>SUM(AE33:AP33)</f>
        <v>389760</v>
      </c>
    </row>
    <row r="34" spans="2:43" s="60" customFormat="1" ht="16" customHeight="1">
      <c r="B34" s="47"/>
      <c r="C34" s="61"/>
      <c r="D34" s="106"/>
      <c r="E34" s="62"/>
      <c r="F34" s="62"/>
      <c r="G34" s="62"/>
      <c r="H34" s="62"/>
      <c r="I34" s="62"/>
      <c r="J34" s="62"/>
      <c r="K34" s="62"/>
      <c r="L34" s="62"/>
      <c r="M34" s="62"/>
      <c r="N34" s="62"/>
      <c r="O34" s="62"/>
      <c r="P34" s="62"/>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row>
    <row r="35" spans="2:43" s="60" customFormat="1" ht="16" customHeight="1">
      <c r="B35" s="489" t="s">
        <v>160</v>
      </c>
      <c r="C35" s="490"/>
      <c r="D35" s="490"/>
      <c r="E35" s="490"/>
      <c r="F35" s="490"/>
      <c r="G35" s="490"/>
      <c r="H35" s="490"/>
      <c r="I35" s="490"/>
      <c r="J35" s="490"/>
      <c r="K35" s="490"/>
      <c r="L35" s="490"/>
      <c r="M35" s="490"/>
      <c r="N35" s="490"/>
      <c r="O35" s="490"/>
      <c r="P35" s="490"/>
      <c r="Q35" s="490"/>
      <c r="R35" s="490"/>
      <c r="S35" s="490"/>
      <c r="T35" s="490"/>
      <c r="U35" s="490"/>
      <c r="V35" s="490"/>
      <c r="W35" s="490"/>
      <c r="X35" s="490"/>
      <c r="Y35" s="490"/>
      <c r="Z35" s="490"/>
      <c r="AA35" s="490"/>
      <c r="AB35" s="490"/>
      <c r="AC35" s="490"/>
      <c r="AD35" s="490"/>
      <c r="AE35" s="490"/>
      <c r="AF35" s="490"/>
      <c r="AG35" s="490"/>
      <c r="AH35" s="490"/>
      <c r="AI35" s="490"/>
      <c r="AJ35" s="490"/>
      <c r="AK35" s="490"/>
      <c r="AL35" s="490"/>
      <c r="AM35" s="490"/>
      <c r="AN35" s="490"/>
      <c r="AO35" s="490"/>
      <c r="AP35" s="490"/>
      <c r="AQ35" s="491"/>
    </row>
    <row r="36" spans="2:43" s="60" customFormat="1">
      <c r="B36" s="492"/>
      <c r="C36" s="493"/>
      <c r="D36" s="493"/>
      <c r="E36" s="493"/>
      <c r="F36" s="493"/>
      <c r="G36" s="493"/>
      <c r="H36" s="493"/>
      <c r="I36" s="493"/>
      <c r="J36" s="493"/>
      <c r="K36" s="493"/>
      <c r="L36" s="493"/>
      <c r="M36" s="493"/>
      <c r="N36" s="493"/>
      <c r="O36" s="493"/>
      <c r="P36" s="493"/>
      <c r="Q36" s="493"/>
      <c r="R36" s="493"/>
      <c r="S36" s="493"/>
      <c r="T36" s="493"/>
      <c r="U36" s="493"/>
      <c r="V36" s="493"/>
      <c r="W36" s="493"/>
      <c r="X36" s="493"/>
      <c r="Y36" s="493"/>
      <c r="Z36" s="493"/>
      <c r="AA36" s="493"/>
      <c r="AB36" s="493"/>
      <c r="AC36" s="493"/>
      <c r="AD36" s="493"/>
      <c r="AE36" s="493"/>
      <c r="AF36" s="493"/>
      <c r="AG36" s="493"/>
      <c r="AH36" s="493"/>
      <c r="AI36" s="493"/>
      <c r="AJ36" s="493"/>
      <c r="AK36" s="493"/>
      <c r="AL36" s="493"/>
      <c r="AM36" s="493"/>
      <c r="AN36" s="493"/>
      <c r="AO36" s="493"/>
      <c r="AP36" s="493"/>
      <c r="AQ36" s="494"/>
    </row>
    <row r="37" spans="2:43" s="60" customFormat="1">
      <c r="B37" s="495"/>
      <c r="C37" s="496"/>
      <c r="D37" s="496"/>
      <c r="E37" s="496"/>
      <c r="F37" s="496"/>
      <c r="G37" s="496"/>
      <c r="H37" s="496"/>
      <c r="I37" s="496"/>
      <c r="J37" s="496"/>
      <c r="K37" s="496"/>
      <c r="L37" s="496"/>
      <c r="M37" s="496"/>
      <c r="N37" s="496"/>
      <c r="O37" s="496"/>
      <c r="P37" s="496"/>
      <c r="Q37" s="496"/>
      <c r="R37" s="496"/>
      <c r="S37" s="496"/>
      <c r="T37" s="496"/>
      <c r="U37" s="496"/>
      <c r="V37" s="496"/>
      <c r="W37" s="496"/>
      <c r="X37" s="496"/>
      <c r="Y37" s="496"/>
      <c r="Z37" s="496"/>
      <c r="AA37" s="496"/>
      <c r="AB37" s="496"/>
      <c r="AC37" s="496"/>
      <c r="AD37" s="496"/>
      <c r="AE37" s="496"/>
      <c r="AF37" s="496"/>
      <c r="AG37" s="496"/>
      <c r="AH37" s="496"/>
      <c r="AI37" s="496"/>
      <c r="AJ37" s="496"/>
      <c r="AK37" s="496"/>
      <c r="AL37" s="496"/>
      <c r="AM37" s="496"/>
      <c r="AN37" s="496"/>
      <c r="AO37" s="496"/>
      <c r="AP37" s="496"/>
      <c r="AQ37" s="497"/>
    </row>
    <row r="38" spans="2:43" s="60" customFormat="1" ht="16" customHeight="1">
      <c r="B38" s="64"/>
      <c r="C38" s="26" t="s">
        <v>34</v>
      </c>
      <c r="D38" s="103"/>
      <c r="E38" s="477">
        <f ca="1">YEAR($C$39)</f>
        <v>2022</v>
      </c>
      <c r="F38" s="472"/>
      <c r="G38" s="472"/>
      <c r="H38" s="472"/>
      <c r="I38" s="472"/>
      <c r="J38" s="472"/>
      <c r="K38" s="472"/>
      <c r="L38" s="472"/>
      <c r="M38" s="472"/>
      <c r="N38" s="472"/>
      <c r="O38" s="472"/>
      <c r="P38" s="473"/>
      <c r="Q38" s="28">
        <f ca="1">YEAR($C$39)</f>
        <v>2022</v>
      </c>
      <c r="R38" s="471">
        <f ca="1">YEAR(($C$39)+365)</f>
        <v>2023</v>
      </c>
      <c r="S38" s="472"/>
      <c r="T38" s="472"/>
      <c r="U38" s="472"/>
      <c r="V38" s="472"/>
      <c r="W38" s="472"/>
      <c r="X38" s="472"/>
      <c r="Y38" s="472"/>
      <c r="Z38" s="472"/>
      <c r="AA38" s="472"/>
      <c r="AB38" s="472"/>
      <c r="AC38" s="473"/>
      <c r="AD38" s="28">
        <f ca="1">YEAR(($C$39)+365)</f>
        <v>2023</v>
      </c>
      <c r="AE38" s="471">
        <f ca="1">YEAR(($C$39)+730)</f>
        <v>2024</v>
      </c>
      <c r="AF38" s="472"/>
      <c r="AG38" s="472"/>
      <c r="AH38" s="472"/>
      <c r="AI38" s="472"/>
      <c r="AJ38" s="472"/>
      <c r="AK38" s="472"/>
      <c r="AL38" s="472"/>
      <c r="AM38" s="472"/>
      <c r="AN38" s="472"/>
      <c r="AO38" s="472"/>
      <c r="AP38" s="473"/>
      <c r="AQ38" s="29">
        <f ca="1">YEAR(C39+730)</f>
        <v>2024</v>
      </c>
    </row>
    <row r="39" spans="2:43" s="60" customFormat="1" ht="16" customHeight="1">
      <c r="B39" s="43"/>
      <c r="C39" s="32">
        <f ca="1">TODAY()</f>
        <v>44831</v>
      </c>
      <c r="D39" s="104"/>
      <c r="E39" s="406" t="s">
        <v>35</v>
      </c>
      <c r="F39" s="407" t="s">
        <v>36</v>
      </c>
      <c r="G39" s="407" t="s">
        <v>37</v>
      </c>
      <c r="H39" s="407" t="s">
        <v>38</v>
      </c>
      <c r="I39" s="407" t="s">
        <v>39</v>
      </c>
      <c r="J39" s="407" t="s">
        <v>40</v>
      </c>
      <c r="K39" s="407" t="s">
        <v>41</v>
      </c>
      <c r="L39" s="407" t="s">
        <v>42</v>
      </c>
      <c r="M39" s="407" t="s">
        <v>43</v>
      </c>
      <c r="N39" s="407" t="s">
        <v>44</v>
      </c>
      <c r="O39" s="409" t="s">
        <v>45</v>
      </c>
      <c r="P39" s="408" t="s">
        <v>46</v>
      </c>
      <c r="Q39" s="185" t="s">
        <v>47</v>
      </c>
      <c r="R39" s="167" t="s">
        <v>35</v>
      </c>
      <c r="S39" s="167" t="s">
        <v>36</v>
      </c>
      <c r="T39" s="167" t="s">
        <v>37</v>
      </c>
      <c r="U39" s="167" t="s">
        <v>38</v>
      </c>
      <c r="V39" s="410" t="s">
        <v>39</v>
      </c>
      <c r="W39" s="167" t="s">
        <v>40</v>
      </c>
      <c r="X39" s="167" t="s">
        <v>41</v>
      </c>
      <c r="Y39" s="167" t="s">
        <v>42</v>
      </c>
      <c r="Z39" s="167" t="s">
        <v>43</v>
      </c>
      <c r="AA39" s="167" t="s">
        <v>44</v>
      </c>
      <c r="AB39" s="410" t="s">
        <v>45</v>
      </c>
      <c r="AC39" s="167" t="s">
        <v>46</v>
      </c>
      <c r="AD39" s="186" t="s">
        <v>47</v>
      </c>
      <c r="AE39" s="167" t="s">
        <v>35</v>
      </c>
      <c r="AF39" s="167" t="s">
        <v>36</v>
      </c>
      <c r="AG39" s="167" t="s">
        <v>37</v>
      </c>
      <c r="AH39" s="167" t="s">
        <v>38</v>
      </c>
      <c r="AI39" s="167" t="s">
        <v>39</v>
      </c>
      <c r="AJ39" s="167" t="s">
        <v>40</v>
      </c>
      <c r="AK39" s="167" t="s">
        <v>41</v>
      </c>
      <c r="AL39" s="219" t="s">
        <v>42</v>
      </c>
      <c r="AM39" s="219" t="s">
        <v>43</v>
      </c>
      <c r="AN39" s="219" t="s">
        <v>44</v>
      </c>
      <c r="AO39" s="219" t="s">
        <v>45</v>
      </c>
      <c r="AP39" s="219" t="s">
        <v>46</v>
      </c>
      <c r="AQ39" s="66" t="s">
        <v>47</v>
      </c>
    </row>
    <row r="40" spans="2:43" s="60" customFormat="1" ht="22" customHeight="1">
      <c r="B40" s="196" t="s">
        <v>137</v>
      </c>
      <c r="C40" s="195"/>
      <c r="D40" s="401" t="s">
        <v>139</v>
      </c>
      <c r="E40" s="485"/>
      <c r="F40" s="485"/>
      <c r="G40" s="485"/>
      <c r="H40" s="485"/>
      <c r="I40" s="485"/>
      <c r="J40" s="485"/>
      <c r="K40" s="485"/>
      <c r="L40" s="485"/>
      <c r="M40" s="485"/>
      <c r="N40" s="485"/>
      <c r="O40" s="485"/>
      <c r="P40" s="485"/>
      <c r="Q40" s="67"/>
      <c r="R40" s="486"/>
      <c r="S40" s="487"/>
      <c r="T40" s="487"/>
      <c r="U40" s="487"/>
      <c r="V40" s="487"/>
      <c r="W40" s="487"/>
      <c r="X40" s="487"/>
      <c r="Y40" s="487"/>
      <c r="Z40" s="487"/>
      <c r="AA40" s="487"/>
      <c r="AB40" s="487"/>
      <c r="AC40" s="487"/>
      <c r="AD40" s="67"/>
      <c r="AE40" s="486"/>
      <c r="AF40" s="487"/>
      <c r="AG40" s="487"/>
      <c r="AH40" s="487"/>
      <c r="AI40" s="487"/>
      <c r="AJ40" s="487"/>
      <c r="AK40" s="487"/>
      <c r="AL40" s="487"/>
      <c r="AM40" s="487"/>
      <c r="AN40" s="487"/>
      <c r="AO40" s="487"/>
      <c r="AP40" s="487"/>
      <c r="AQ40" s="67"/>
    </row>
    <row r="41" spans="2:43" s="60" customFormat="1">
      <c r="B41" s="413" t="s">
        <v>206</v>
      </c>
      <c r="C41" s="414"/>
      <c r="D41" s="121"/>
      <c r="E41" s="482"/>
      <c r="F41" s="483"/>
      <c r="G41" s="483"/>
      <c r="H41" s="483"/>
      <c r="I41" s="483"/>
      <c r="J41" s="483"/>
      <c r="K41" s="483"/>
      <c r="L41" s="483"/>
      <c r="M41" s="483"/>
      <c r="N41" s="483"/>
      <c r="O41" s="483"/>
      <c r="P41" s="484"/>
      <c r="Q41" s="202"/>
      <c r="R41" s="478"/>
      <c r="S41" s="435"/>
      <c r="T41" s="435"/>
      <c r="U41" s="435"/>
      <c r="V41" s="435"/>
      <c r="W41" s="435"/>
      <c r="X41" s="435"/>
      <c r="Y41" s="435"/>
      <c r="Z41" s="435"/>
      <c r="AA41" s="435"/>
      <c r="AB41" s="435"/>
      <c r="AC41" s="435"/>
      <c r="AD41" s="202"/>
      <c r="AE41" s="478"/>
      <c r="AF41" s="435"/>
      <c r="AG41" s="435"/>
      <c r="AH41" s="435"/>
      <c r="AI41" s="435"/>
      <c r="AJ41" s="435"/>
      <c r="AK41" s="435"/>
      <c r="AL41" s="435"/>
      <c r="AM41" s="435"/>
      <c r="AN41" s="435"/>
      <c r="AO41" s="435"/>
      <c r="AP41" s="435"/>
      <c r="AQ41" s="202"/>
    </row>
    <row r="42" spans="2:43" s="231" customFormat="1">
      <c r="B42" s="228"/>
      <c r="C42" s="236" t="s">
        <v>132</v>
      </c>
      <c r="D42" s="229"/>
      <c r="E42" s="230">
        <f>E15</f>
        <v>0</v>
      </c>
      <c r="F42" s="230">
        <f t="shared" ref="F42:AP42" si="88">F15</f>
        <v>0</v>
      </c>
      <c r="G42" s="230">
        <f t="shared" si="88"/>
        <v>0</v>
      </c>
      <c r="H42" s="230">
        <f t="shared" si="88"/>
        <v>0</v>
      </c>
      <c r="I42" s="230">
        <f t="shared" si="88"/>
        <v>0</v>
      </c>
      <c r="J42" s="230">
        <f t="shared" si="88"/>
        <v>0</v>
      </c>
      <c r="K42" s="230">
        <f t="shared" si="88"/>
        <v>0</v>
      </c>
      <c r="L42" s="230">
        <f t="shared" si="88"/>
        <v>0</v>
      </c>
      <c r="M42" s="230">
        <f t="shared" si="88"/>
        <v>0</v>
      </c>
      <c r="N42" s="230">
        <f t="shared" si="88"/>
        <v>0</v>
      </c>
      <c r="O42" s="230">
        <f t="shared" si="88"/>
        <v>3</v>
      </c>
      <c r="P42" s="230">
        <f t="shared" si="88"/>
        <v>15</v>
      </c>
      <c r="Q42" s="201">
        <f>SUM(E42:P42)</f>
        <v>18</v>
      </c>
      <c r="R42" s="230">
        <f t="shared" si="88"/>
        <v>3</v>
      </c>
      <c r="S42" s="230">
        <f t="shared" si="88"/>
        <v>5</v>
      </c>
      <c r="T42" s="230">
        <f t="shared" si="88"/>
        <v>7</v>
      </c>
      <c r="U42" s="230">
        <f t="shared" si="88"/>
        <v>7</v>
      </c>
      <c r="V42" s="230">
        <f t="shared" si="88"/>
        <v>10</v>
      </c>
      <c r="W42" s="230">
        <f t="shared" si="88"/>
        <v>10</v>
      </c>
      <c r="X42" s="230">
        <f t="shared" si="88"/>
        <v>12</v>
      </c>
      <c r="Y42" s="230">
        <f t="shared" si="88"/>
        <v>14</v>
      </c>
      <c r="Z42" s="230">
        <f t="shared" si="88"/>
        <v>16</v>
      </c>
      <c r="AA42" s="230">
        <f t="shared" si="88"/>
        <v>18</v>
      </c>
      <c r="AB42" s="230">
        <f t="shared" si="88"/>
        <v>22</v>
      </c>
      <c r="AC42" s="230">
        <f t="shared" si="88"/>
        <v>30</v>
      </c>
      <c r="AD42" s="201">
        <f>SUM(R42:AC42)</f>
        <v>154</v>
      </c>
      <c r="AE42" s="230">
        <f t="shared" si="88"/>
        <v>15</v>
      </c>
      <c r="AF42" s="230">
        <f t="shared" si="88"/>
        <v>15</v>
      </c>
      <c r="AG42" s="230">
        <f t="shared" si="88"/>
        <v>18</v>
      </c>
      <c r="AH42" s="230">
        <f t="shared" si="88"/>
        <v>23</v>
      </c>
      <c r="AI42" s="230">
        <f t="shared" si="88"/>
        <v>30</v>
      </c>
      <c r="AJ42" s="230">
        <f t="shared" si="88"/>
        <v>30</v>
      </c>
      <c r="AK42" s="230">
        <f t="shared" si="88"/>
        <v>40</v>
      </c>
      <c r="AL42" s="230">
        <f t="shared" si="88"/>
        <v>55</v>
      </c>
      <c r="AM42" s="230">
        <f t="shared" si="88"/>
        <v>70</v>
      </c>
      <c r="AN42" s="230">
        <f t="shared" si="88"/>
        <v>90</v>
      </c>
      <c r="AO42" s="230">
        <f t="shared" si="88"/>
        <v>120</v>
      </c>
      <c r="AP42" s="230">
        <f t="shared" si="88"/>
        <v>120</v>
      </c>
      <c r="AQ42" s="235">
        <f>SUM(AE42:AP42)</f>
        <v>626</v>
      </c>
    </row>
    <row r="43" spans="2:43" s="60" customFormat="1">
      <c r="B43" s="43"/>
      <c r="C43" s="111" t="s">
        <v>91</v>
      </c>
      <c r="D43" s="123"/>
      <c r="E43" s="418">
        <f>F16</f>
        <v>0</v>
      </c>
      <c r="F43" s="418">
        <f t="shared" ref="F43:O43" si="89">G16</f>
        <v>0</v>
      </c>
      <c r="G43" s="418">
        <f t="shared" si="89"/>
        <v>0</v>
      </c>
      <c r="H43" s="418">
        <f t="shared" si="89"/>
        <v>0</v>
      </c>
      <c r="I43" s="418">
        <f t="shared" si="89"/>
        <v>0</v>
      </c>
      <c r="J43" s="418">
        <f t="shared" si="89"/>
        <v>0</v>
      </c>
      <c r="K43" s="418">
        <f t="shared" si="89"/>
        <v>0</v>
      </c>
      <c r="L43" s="418">
        <f t="shared" si="89"/>
        <v>0</v>
      </c>
      <c r="M43" s="418">
        <f t="shared" si="89"/>
        <v>0</v>
      </c>
      <c r="N43" s="418">
        <f t="shared" si="89"/>
        <v>3</v>
      </c>
      <c r="O43" s="418">
        <f t="shared" si="89"/>
        <v>15</v>
      </c>
      <c r="P43" s="418">
        <f>R16</f>
        <v>3</v>
      </c>
      <c r="Q43" s="201">
        <f>SUM(E43:P43)</f>
        <v>21</v>
      </c>
      <c r="R43" s="418">
        <f>S16</f>
        <v>5</v>
      </c>
      <c r="S43" s="418">
        <f t="shared" ref="S43:AB43" si="90">T16</f>
        <v>7</v>
      </c>
      <c r="T43" s="418">
        <f t="shared" si="90"/>
        <v>7</v>
      </c>
      <c r="U43" s="418">
        <f t="shared" si="90"/>
        <v>10</v>
      </c>
      <c r="V43" s="418">
        <f t="shared" si="90"/>
        <v>10</v>
      </c>
      <c r="W43" s="418">
        <f t="shared" si="90"/>
        <v>12</v>
      </c>
      <c r="X43" s="418">
        <f t="shared" si="90"/>
        <v>14</v>
      </c>
      <c r="Y43" s="418">
        <f t="shared" si="90"/>
        <v>16</v>
      </c>
      <c r="Z43" s="418">
        <f t="shared" si="90"/>
        <v>18</v>
      </c>
      <c r="AA43" s="418">
        <f t="shared" si="90"/>
        <v>22</v>
      </c>
      <c r="AB43" s="418">
        <f t="shared" si="90"/>
        <v>30</v>
      </c>
      <c r="AC43" s="418">
        <f>AE16</f>
        <v>15</v>
      </c>
      <c r="AD43" s="201">
        <f>SUM(R43:AC43)</f>
        <v>166</v>
      </c>
      <c r="AE43" s="419">
        <f>AF16</f>
        <v>15</v>
      </c>
      <c r="AF43" s="419">
        <f t="shared" ref="AF43:AO43" si="91">AG16</f>
        <v>18</v>
      </c>
      <c r="AG43" s="419">
        <f t="shared" si="91"/>
        <v>23</v>
      </c>
      <c r="AH43" s="419">
        <f t="shared" si="91"/>
        <v>30</v>
      </c>
      <c r="AI43" s="419">
        <f t="shared" si="91"/>
        <v>30</v>
      </c>
      <c r="AJ43" s="419">
        <f t="shared" si="91"/>
        <v>40</v>
      </c>
      <c r="AK43" s="419">
        <f t="shared" si="91"/>
        <v>55</v>
      </c>
      <c r="AL43" s="419">
        <f t="shared" si="91"/>
        <v>70</v>
      </c>
      <c r="AM43" s="419">
        <f t="shared" si="91"/>
        <v>90</v>
      </c>
      <c r="AN43" s="419">
        <f t="shared" si="91"/>
        <v>120</v>
      </c>
      <c r="AO43" s="419">
        <f t="shared" si="91"/>
        <v>120</v>
      </c>
      <c r="AP43" s="419">
        <v>120</v>
      </c>
      <c r="AQ43" s="201">
        <f>SUM(AE43:AP43)</f>
        <v>731</v>
      </c>
    </row>
    <row r="44" spans="2:43" s="60" customFormat="1">
      <c r="B44" s="43"/>
      <c r="C44" s="112" t="s">
        <v>78</v>
      </c>
      <c r="D44" s="124"/>
      <c r="E44" s="166"/>
      <c r="F44" s="166"/>
      <c r="G44" s="166"/>
      <c r="H44" s="166"/>
      <c r="I44" s="166"/>
      <c r="J44" s="166"/>
      <c r="K44" s="166"/>
      <c r="L44" s="166"/>
      <c r="M44" s="166"/>
      <c r="N44" s="166">
        <v>60</v>
      </c>
      <c r="O44" s="166">
        <v>60</v>
      </c>
      <c r="P44" s="166">
        <v>60</v>
      </c>
      <c r="Q44" s="59"/>
      <c r="R44" s="391">
        <v>50</v>
      </c>
      <c r="S44" s="391">
        <v>50</v>
      </c>
      <c r="T44" s="391">
        <v>50</v>
      </c>
      <c r="U44" s="391">
        <v>50</v>
      </c>
      <c r="V44" s="391">
        <v>50</v>
      </c>
      <c r="W44" s="391">
        <v>50</v>
      </c>
      <c r="X44" s="391">
        <v>50</v>
      </c>
      <c r="Y44" s="391">
        <v>50</v>
      </c>
      <c r="Z44" s="391">
        <v>40</v>
      </c>
      <c r="AA44" s="391">
        <v>40</v>
      </c>
      <c r="AB44" s="391">
        <v>40</v>
      </c>
      <c r="AC44" s="391">
        <v>40</v>
      </c>
      <c r="AD44" s="203"/>
      <c r="AE44" s="166">
        <v>35</v>
      </c>
      <c r="AF44" s="166">
        <v>35</v>
      </c>
      <c r="AG44" s="166">
        <v>35</v>
      </c>
      <c r="AH44" s="166">
        <v>35</v>
      </c>
      <c r="AI44" s="166">
        <v>35</v>
      </c>
      <c r="AJ44" s="166">
        <v>35</v>
      </c>
      <c r="AK44" s="166">
        <v>35</v>
      </c>
      <c r="AL44" s="166">
        <v>35</v>
      </c>
      <c r="AM44" s="166">
        <v>35</v>
      </c>
      <c r="AN44" s="166">
        <v>35</v>
      </c>
      <c r="AO44" s="166">
        <v>35</v>
      </c>
      <c r="AP44" s="166">
        <v>35</v>
      </c>
      <c r="AQ44" s="203"/>
    </row>
    <row r="45" spans="2:43" s="60" customFormat="1">
      <c r="B45" s="43"/>
      <c r="C45" s="110" t="s">
        <v>207</v>
      </c>
      <c r="D45" s="121"/>
      <c r="E45" s="100">
        <f>E43*E44</f>
        <v>0</v>
      </c>
      <c r="F45" s="100">
        <f t="shared" ref="F45:P45" si="92">F43*F44</f>
        <v>0</v>
      </c>
      <c r="G45" s="100">
        <f t="shared" si="92"/>
        <v>0</v>
      </c>
      <c r="H45" s="100">
        <f t="shared" si="92"/>
        <v>0</v>
      </c>
      <c r="I45" s="100">
        <f t="shared" si="92"/>
        <v>0</v>
      </c>
      <c r="J45" s="100">
        <f t="shared" si="92"/>
        <v>0</v>
      </c>
      <c r="K45" s="100">
        <f t="shared" si="92"/>
        <v>0</v>
      </c>
      <c r="L45" s="100">
        <f t="shared" si="92"/>
        <v>0</v>
      </c>
      <c r="M45" s="100">
        <f t="shared" si="92"/>
        <v>0</v>
      </c>
      <c r="N45" s="100">
        <f t="shared" si="92"/>
        <v>180</v>
      </c>
      <c r="O45" s="100">
        <f t="shared" si="92"/>
        <v>900</v>
      </c>
      <c r="P45" s="100">
        <f t="shared" si="92"/>
        <v>180</v>
      </c>
      <c r="Q45" s="100">
        <f>SUM(E45:P45)</f>
        <v>1260</v>
      </c>
      <c r="R45" s="100">
        <f>R43*R44</f>
        <v>250</v>
      </c>
      <c r="S45" s="100">
        <f t="shared" ref="S45:AC45" si="93">S43*S44</f>
        <v>350</v>
      </c>
      <c r="T45" s="100">
        <f t="shared" si="93"/>
        <v>350</v>
      </c>
      <c r="U45" s="100">
        <f t="shared" si="93"/>
        <v>500</v>
      </c>
      <c r="V45" s="100">
        <f t="shared" si="93"/>
        <v>500</v>
      </c>
      <c r="W45" s="100">
        <f t="shared" si="93"/>
        <v>600</v>
      </c>
      <c r="X45" s="100">
        <f t="shared" si="93"/>
        <v>700</v>
      </c>
      <c r="Y45" s="100">
        <f t="shared" si="93"/>
        <v>800</v>
      </c>
      <c r="Z45" s="100">
        <f t="shared" si="93"/>
        <v>720</v>
      </c>
      <c r="AA45" s="100">
        <f t="shared" si="93"/>
        <v>880</v>
      </c>
      <c r="AB45" s="100">
        <f t="shared" si="93"/>
        <v>1200</v>
      </c>
      <c r="AC45" s="100">
        <f t="shared" si="93"/>
        <v>600</v>
      </c>
      <c r="AD45" s="100">
        <f>SUM(R45:AC45)</f>
        <v>7450</v>
      </c>
      <c r="AE45" s="100">
        <f>AE43*AE44</f>
        <v>525</v>
      </c>
      <c r="AF45" s="100">
        <f t="shared" ref="AF45:AP45" si="94">AF43*AF44</f>
        <v>630</v>
      </c>
      <c r="AG45" s="100">
        <f t="shared" si="94"/>
        <v>805</v>
      </c>
      <c r="AH45" s="100">
        <f t="shared" si="94"/>
        <v>1050</v>
      </c>
      <c r="AI45" s="100">
        <f t="shared" si="94"/>
        <v>1050</v>
      </c>
      <c r="AJ45" s="100">
        <f t="shared" si="94"/>
        <v>1400</v>
      </c>
      <c r="AK45" s="100">
        <f t="shared" si="94"/>
        <v>1925</v>
      </c>
      <c r="AL45" s="100">
        <f t="shared" si="94"/>
        <v>2450</v>
      </c>
      <c r="AM45" s="100">
        <f t="shared" si="94"/>
        <v>3150</v>
      </c>
      <c r="AN45" s="100">
        <f t="shared" si="94"/>
        <v>4200</v>
      </c>
      <c r="AO45" s="100">
        <f t="shared" si="94"/>
        <v>4200</v>
      </c>
      <c r="AP45" s="100">
        <f t="shared" si="94"/>
        <v>4200</v>
      </c>
      <c r="AQ45" s="100">
        <f>SUM(AE45:AP45)</f>
        <v>25585</v>
      </c>
    </row>
    <row r="46" spans="2:43">
      <c r="B46" s="44"/>
      <c r="C46" s="158" t="s">
        <v>92</v>
      </c>
      <c r="D46" s="169">
        <v>0.19</v>
      </c>
      <c r="E46" s="140">
        <f>E45*$D$46</f>
        <v>0</v>
      </c>
      <c r="F46" s="140">
        <f t="shared" ref="F46:P46" si="95">F45*$D$46</f>
        <v>0</v>
      </c>
      <c r="G46" s="140">
        <f t="shared" si="95"/>
        <v>0</v>
      </c>
      <c r="H46" s="140">
        <f t="shared" si="95"/>
        <v>0</v>
      </c>
      <c r="I46" s="140">
        <f t="shared" si="95"/>
        <v>0</v>
      </c>
      <c r="J46" s="140">
        <f t="shared" si="95"/>
        <v>0</v>
      </c>
      <c r="K46" s="140">
        <f t="shared" si="95"/>
        <v>0</v>
      </c>
      <c r="L46" s="140">
        <f t="shared" si="95"/>
        <v>0</v>
      </c>
      <c r="M46" s="140">
        <f t="shared" si="95"/>
        <v>0</v>
      </c>
      <c r="N46" s="140">
        <f t="shared" si="95"/>
        <v>34.200000000000003</v>
      </c>
      <c r="O46" s="140">
        <f t="shared" si="95"/>
        <v>171</v>
      </c>
      <c r="P46" s="140">
        <f t="shared" si="95"/>
        <v>34.200000000000003</v>
      </c>
      <c r="Q46" s="100">
        <f>SUM(E46:P46)</f>
        <v>239.39999999999998</v>
      </c>
      <c r="R46" s="140">
        <f t="shared" ref="R46" si="96">R45*$D$46</f>
        <v>47.5</v>
      </c>
      <c r="S46" s="140">
        <f t="shared" ref="S46" si="97">S45*$D$46</f>
        <v>66.5</v>
      </c>
      <c r="T46" s="140">
        <f t="shared" ref="T46" si="98">T45*$D$46</f>
        <v>66.5</v>
      </c>
      <c r="U46" s="140">
        <f t="shared" ref="U46" si="99">U45*$D$46</f>
        <v>95</v>
      </c>
      <c r="V46" s="140">
        <f t="shared" ref="V46" si="100">V45*$D$46</f>
        <v>95</v>
      </c>
      <c r="W46" s="140">
        <f t="shared" ref="W46" si="101">W45*$D$46</f>
        <v>114</v>
      </c>
      <c r="X46" s="140">
        <f t="shared" ref="X46" si="102">X45*$D$46</f>
        <v>133</v>
      </c>
      <c r="Y46" s="140">
        <f t="shared" ref="Y46" si="103">Y45*$D$46</f>
        <v>152</v>
      </c>
      <c r="Z46" s="140">
        <f t="shared" ref="Z46" si="104">Z45*$D$46</f>
        <v>136.80000000000001</v>
      </c>
      <c r="AA46" s="140">
        <f t="shared" ref="AA46" si="105">AA45*$D$46</f>
        <v>167.2</v>
      </c>
      <c r="AB46" s="140">
        <f t="shared" ref="AB46" si="106">AB45*$D$46</f>
        <v>228</v>
      </c>
      <c r="AC46" s="140">
        <f t="shared" ref="AC46" si="107">AC45*$D$46</f>
        <v>114</v>
      </c>
      <c r="AD46" s="100">
        <f>SUM(R46:AC46)</f>
        <v>1415.5</v>
      </c>
      <c r="AE46" s="140">
        <f t="shared" ref="AE46" si="108">AE45*$D$46</f>
        <v>99.75</v>
      </c>
      <c r="AF46" s="140">
        <f t="shared" ref="AF46" si="109">AF45*$D$46</f>
        <v>119.7</v>
      </c>
      <c r="AG46" s="140">
        <f t="shared" ref="AG46" si="110">AG45*$D$46</f>
        <v>152.94999999999999</v>
      </c>
      <c r="AH46" s="140">
        <f t="shared" ref="AH46" si="111">AH45*$D$46</f>
        <v>199.5</v>
      </c>
      <c r="AI46" s="140">
        <f t="shared" ref="AI46" si="112">AI45*$D$46</f>
        <v>199.5</v>
      </c>
      <c r="AJ46" s="140">
        <f t="shared" ref="AJ46" si="113">AJ45*$D$46</f>
        <v>266</v>
      </c>
      <c r="AK46" s="140">
        <f t="shared" ref="AK46" si="114">AK45*$D$46</f>
        <v>365.75</v>
      </c>
      <c r="AL46" s="140">
        <f t="shared" ref="AL46" si="115">AL45*$D$46</f>
        <v>465.5</v>
      </c>
      <c r="AM46" s="140">
        <f t="shared" ref="AM46" si="116">AM45*$D$46</f>
        <v>598.5</v>
      </c>
      <c r="AN46" s="140">
        <f t="shared" ref="AN46" si="117">AN45*$D$46</f>
        <v>798</v>
      </c>
      <c r="AO46" s="140">
        <f t="shared" ref="AO46" si="118">AO45*$D$46</f>
        <v>798</v>
      </c>
      <c r="AP46" s="140">
        <f t="shared" ref="AP46" si="119">AP45*$D$46</f>
        <v>798</v>
      </c>
      <c r="AQ46" s="100">
        <f>SUM(AE46:AP46)</f>
        <v>4861.1499999999996</v>
      </c>
    </row>
    <row r="47" spans="2:43" s="60" customFormat="1">
      <c r="B47" s="412" t="s">
        <v>208</v>
      </c>
      <c r="C47" s="411"/>
      <c r="D47" s="122"/>
      <c r="E47" s="488"/>
      <c r="F47" s="488"/>
      <c r="G47" s="488"/>
      <c r="H47" s="488"/>
      <c r="I47" s="488"/>
      <c r="J47" s="488"/>
      <c r="K47" s="488"/>
      <c r="L47" s="488"/>
      <c r="M47" s="488"/>
      <c r="N47" s="488"/>
      <c r="O47" s="488"/>
      <c r="P47" s="488"/>
      <c r="Q47" s="202"/>
      <c r="R47" s="479"/>
      <c r="S47" s="479"/>
      <c r="T47" s="479"/>
      <c r="U47" s="479"/>
      <c r="V47" s="479"/>
      <c r="W47" s="479"/>
      <c r="X47" s="479"/>
      <c r="Y47" s="479"/>
      <c r="Z47" s="479"/>
      <c r="AA47" s="479"/>
      <c r="AB47" s="479"/>
      <c r="AC47" s="479"/>
      <c r="AD47" s="202"/>
      <c r="AE47" s="479"/>
      <c r="AF47" s="479"/>
      <c r="AG47" s="479"/>
      <c r="AH47" s="479"/>
      <c r="AI47" s="479"/>
      <c r="AJ47" s="479"/>
      <c r="AK47" s="479"/>
      <c r="AL47" s="479"/>
      <c r="AM47" s="479"/>
      <c r="AN47" s="479"/>
      <c r="AO47" s="479"/>
      <c r="AP47" s="479"/>
      <c r="AQ47" s="202"/>
    </row>
    <row r="48" spans="2:43" s="234" customFormat="1">
      <c r="B48" s="232"/>
      <c r="C48" s="237" t="s">
        <v>132</v>
      </c>
      <c r="D48" s="233"/>
      <c r="E48" s="238">
        <f>E21</f>
        <v>0</v>
      </c>
      <c r="F48" s="238">
        <f t="shared" ref="F48:AP49" si="120">F21</f>
        <v>0</v>
      </c>
      <c r="G48" s="238">
        <f t="shared" si="120"/>
        <v>0</v>
      </c>
      <c r="H48" s="238">
        <f t="shared" si="120"/>
        <v>0</v>
      </c>
      <c r="I48" s="238">
        <f t="shared" si="120"/>
        <v>0</v>
      </c>
      <c r="J48" s="238">
        <f t="shared" si="120"/>
        <v>0</v>
      </c>
      <c r="K48" s="238">
        <f t="shared" si="120"/>
        <v>0</v>
      </c>
      <c r="L48" s="238">
        <f t="shared" si="120"/>
        <v>0</v>
      </c>
      <c r="M48" s="238">
        <f t="shared" si="120"/>
        <v>0</v>
      </c>
      <c r="N48" s="238">
        <f t="shared" si="120"/>
        <v>0</v>
      </c>
      <c r="O48" s="238">
        <f t="shared" si="120"/>
        <v>0</v>
      </c>
      <c r="P48" s="238">
        <f t="shared" si="120"/>
        <v>0</v>
      </c>
      <c r="Q48" s="201">
        <f>SUM(E48:P48)</f>
        <v>0</v>
      </c>
      <c r="R48" s="238">
        <f t="shared" si="120"/>
        <v>0</v>
      </c>
      <c r="S48" s="238">
        <f t="shared" si="120"/>
        <v>0</v>
      </c>
      <c r="T48" s="238">
        <f t="shared" si="120"/>
        <v>0</v>
      </c>
      <c r="U48" s="238">
        <f t="shared" si="120"/>
        <v>0</v>
      </c>
      <c r="V48" s="238">
        <f t="shared" si="120"/>
        <v>5</v>
      </c>
      <c r="W48" s="238">
        <f t="shared" si="120"/>
        <v>3</v>
      </c>
      <c r="X48" s="238">
        <f t="shared" si="120"/>
        <v>3</v>
      </c>
      <c r="Y48" s="238">
        <f t="shared" si="120"/>
        <v>5</v>
      </c>
      <c r="Z48" s="238">
        <f t="shared" si="120"/>
        <v>5</v>
      </c>
      <c r="AA48" s="238">
        <f t="shared" si="120"/>
        <v>7</v>
      </c>
      <c r="AB48" s="238">
        <f t="shared" si="120"/>
        <v>10</v>
      </c>
      <c r="AC48" s="238">
        <f t="shared" si="120"/>
        <v>10</v>
      </c>
      <c r="AD48" s="201">
        <f>SUM(R48:AC48)</f>
        <v>48</v>
      </c>
      <c r="AE48" s="238">
        <f t="shared" si="120"/>
        <v>5</v>
      </c>
      <c r="AF48" s="238">
        <f t="shared" si="120"/>
        <v>7</v>
      </c>
      <c r="AG48" s="238">
        <f t="shared" si="120"/>
        <v>10</v>
      </c>
      <c r="AH48" s="238">
        <f t="shared" si="120"/>
        <v>15</v>
      </c>
      <c r="AI48" s="238">
        <f t="shared" si="120"/>
        <v>22</v>
      </c>
      <c r="AJ48" s="238">
        <f t="shared" si="120"/>
        <v>28</v>
      </c>
      <c r="AK48" s="238">
        <f t="shared" si="120"/>
        <v>28</v>
      </c>
      <c r="AL48" s="238">
        <f t="shared" si="120"/>
        <v>35</v>
      </c>
      <c r="AM48" s="238">
        <f t="shared" si="120"/>
        <v>45</v>
      </c>
      <c r="AN48" s="238">
        <f t="shared" si="120"/>
        <v>50</v>
      </c>
      <c r="AO48" s="238">
        <f t="shared" si="120"/>
        <v>60</v>
      </c>
      <c r="AP48" s="238">
        <f t="shared" si="120"/>
        <v>80</v>
      </c>
      <c r="AQ48" s="201">
        <f>SUM(AE48:AP48)</f>
        <v>385</v>
      </c>
    </row>
    <row r="49" spans="1:43" s="60" customFormat="1">
      <c r="B49" s="43"/>
      <c r="C49" s="111" t="s">
        <v>91</v>
      </c>
      <c r="D49" s="123"/>
      <c r="E49" s="418">
        <f>E22</f>
        <v>0</v>
      </c>
      <c r="F49" s="418">
        <f t="shared" si="120"/>
        <v>0</v>
      </c>
      <c r="G49" s="418">
        <f t="shared" si="120"/>
        <v>0</v>
      </c>
      <c r="H49" s="418">
        <f t="shared" si="120"/>
        <v>0</v>
      </c>
      <c r="I49" s="418">
        <f t="shared" si="120"/>
        <v>0</v>
      </c>
      <c r="J49" s="418">
        <f t="shared" si="120"/>
        <v>0</v>
      </c>
      <c r="K49" s="418">
        <f t="shared" si="120"/>
        <v>0</v>
      </c>
      <c r="L49" s="418">
        <f t="shared" si="120"/>
        <v>0</v>
      </c>
      <c r="M49" s="418">
        <f t="shared" si="120"/>
        <v>0</v>
      </c>
      <c r="N49" s="418">
        <f t="shared" si="120"/>
        <v>0</v>
      </c>
      <c r="O49" s="418">
        <f t="shared" si="120"/>
        <v>0</v>
      </c>
      <c r="P49" s="418">
        <f t="shared" si="120"/>
        <v>0</v>
      </c>
      <c r="Q49" s="201">
        <f>SUM(E49:P49)</f>
        <v>0</v>
      </c>
      <c r="R49" s="418">
        <f>S22</f>
        <v>0</v>
      </c>
      <c r="S49" s="418">
        <f t="shared" ref="S49:AB49" si="121">T22</f>
        <v>0</v>
      </c>
      <c r="T49" s="418">
        <f t="shared" si="121"/>
        <v>0</v>
      </c>
      <c r="U49" s="418">
        <f t="shared" si="121"/>
        <v>5</v>
      </c>
      <c r="V49" s="418">
        <f t="shared" si="121"/>
        <v>3</v>
      </c>
      <c r="W49" s="418">
        <f t="shared" si="121"/>
        <v>3</v>
      </c>
      <c r="X49" s="418">
        <f t="shared" si="121"/>
        <v>5</v>
      </c>
      <c r="Y49" s="418">
        <f t="shared" si="121"/>
        <v>5</v>
      </c>
      <c r="Z49" s="418">
        <f t="shared" si="121"/>
        <v>7</v>
      </c>
      <c r="AA49" s="418">
        <f t="shared" si="121"/>
        <v>10</v>
      </c>
      <c r="AB49" s="418">
        <f t="shared" si="121"/>
        <v>10</v>
      </c>
      <c r="AC49" s="418">
        <f>AE22</f>
        <v>5</v>
      </c>
      <c r="AD49" s="201">
        <f>SUM(R49:AC49)</f>
        <v>53</v>
      </c>
      <c r="AE49" s="419">
        <f>AF22</f>
        <v>7</v>
      </c>
      <c r="AF49" s="419">
        <f t="shared" ref="AF49:AO49" si="122">AG22</f>
        <v>10</v>
      </c>
      <c r="AG49" s="419">
        <f t="shared" si="122"/>
        <v>15</v>
      </c>
      <c r="AH49" s="419">
        <f t="shared" si="122"/>
        <v>22</v>
      </c>
      <c r="AI49" s="419">
        <f t="shared" si="122"/>
        <v>28</v>
      </c>
      <c r="AJ49" s="419">
        <f t="shared" si="122"/>
        <v>28</v>
      </c>
      <c r="AK49" s="419">
        <f t="shared" si="122"/>
        <v>35</v>
      </c>
      <c r="AL49" s="419">
        <f t="shared" si="122"/>
        <v>45</v>
      </c>
      <c r="AM49" s="419">
        <f t="shared" si="122"/>
        <v>50</v>
      </c>
      <c r="AN49" s="419">
        <f t="shared" si="122"/>
        <v>60</v>
      </c>
      <c r="AO49" s="419">
        <f t="shared" si="122"/>
        <v>80</v>
      </c>
      <c r="AP49" s="419">
        <v>80</v>
      </c>
      <c r="AQ49" s="201">
        <f>SUM(AE49:AP49)</f>
        <v>460</v>
      </c>
    </row>
    <row r="50" spans="1:43" s="60" customFormat="1">
      <c r="B50" s="43"/>
      <c r="C50" s="112" t="s">
        <v>78</v>
      </c>
      <c r="D50" s="124"/>
      <c r="E50" s="166"/>
      <c r="F50" s="166"/>
      <c r="G50" s="166"/>
      <c r="H50" s="166"/>
      <c r="I50" s="166"/>
      <c r="J50" s="166"/>
      <c r="K50" s="166"/>
      <c r="L50" s="166"/>
      <c r="M50" s="166"/>
      <c r="N50" s="166"/>
      <c r="O50" s="166"/>
      <c r="P50" s="166"/>
      <c r="Q50" s="59"/>
      <c r="R50" s="166">
        <v>15</v>
      </c>
      <c r="S50" s="166">
        <v>15</v>
      </c>
      <c r="T50" s="166">
        <v>15</v>
      </c>
      <c r="U50" s="166">
        <v>15</v>
      </c>
      <c r="V50" s="166">
        <v>15</v>
      </c>
      <c r="W50" s="166">
        <v>15</v>
      </c>
      <c r="X50" s="166">
        <v>15</v>
      </c>
      <c r="Y50" s="166">
        <v>15</v>
      </c>
      <c r="Z50" s="166">
        <v>15</v>
      </c>
      <c r="AA50" s="166">
        <v>15</v>
      </c>
      <c r="AB50" s="166">
        <v>15</v>
      </c>
      <c r="AC50" s="166">
        <v>15</v>
      </c>
      <c r="AD50" s="203"/>
      <c r="AE50" s="166">
        <v>12</v>
      </c>
      <c r="AF50" s="166">
        <v>12</v>
      </c>
      <c r="AG50" s="166">
        <v>12</v>
      </c>
      <c r="AH50" s="166">
        <v>12</v>
      </c>
      <c r="AI50" s="166">
        <v>12</v>
      </c>
      <c r="AJ50" s="166">
        <v>12</v>
      </c>
      <c r="AK50" s="166">
        <v>12</v>
      </c>
      <c r="AL50" s="166">
        <v>12</v>
      </c>
      <c r="AM50" s="166">
        <v>12</v>
      </c>
      <c r="AN50" s="166">
        <v>12</v>
      </c>
      <c r="AO50" s="166">
        <v>12</v>
      </c>
      <c r="AP50" s="166">
        <v>12</v>
      </c>
      <c r="AQ50" s="203"/>
    </row>
    <row r="51" spans="1:43" s="60" customFormat="1">
      <c r="B51" s="43"/>
      <c r="C51" s="110" t="s">
        <v>210</v>
      </c>
      <c r="D51" s="121"/>
      <c r="E51" s="100">
        <f t="shared" ref="E51:P51" si="123">E49*E50</f>
        <v>0</v>
      </c>
      <c r="F51" s="100">
        <f t="shared" si="123"/>
        <v>0</v>
      </c>
      <c r="G51" s="100">
        <f t="shared" si="123"/>
        <v>0</v>
      </c>
      <c r="H51" s="100">
        <f t="shared" si="123"/>
        <v>0</v>
      </c>
      <c r="I51" s="100">
        <f t="shared" si="123"/>
        <v>0</v>
      </c>
      <c r="J51" s="100">
        <f t="shared" si="123"/>
        <v>0</v>
      </c>
      <c r="K51" s="100">
        <f t="shared" si="123"/>
        <v>0</v>
      </c>
      <c r="L51" s="100">
        <f t="shared" si="123"/>
        <v>0</v>
      </c>
      <c r="M51" s="100">
        <f t="shared" si="123"/>
        <v>0</v>
      </c>
      <c r="N51" s="100">
        <f t="shared" si="123"/>
        <v>0</v>
      </c>
      <c r="O51" s="100">
        <f t="shared" si="123"/>
        <v>0</v>
      </c>
      <c r="P51" s="100">
        <f t="shared" si="123"/>
        <v>0</v>
      </c>
      <c r="Q51" s="100">
        <f>SUM(E51:P51)</f>
        <v>0</v>
      </c>
      <c r="R51" s="100">
        <f t="shared" ref="R51:AC51" si="124">R49*R50</f>
        <v>0</v>
      </c>
      <c r="S51" s="100">
        <f t="shared" si="124"/>
        <v>0</v>
      </c>
      <c r="T51" s="100">
        <f t="shared" si="124"/>
        <v>0</v>
      </c>
      <c r="U51" s="100">
        <f t="shared" si="124"/>
        <v>75</v>
      </c>
      <c r="V51" s="100">
        <f t="shared" si="124"/>
        <v>45</v>
      </c>
      <c r="W51" s="100">
        <f t="shared" si="124"/>
        <v>45</v>
      </c>
      <c r="X51" s="100">
        <f t="shared" si="124"/>
        <v>75</v>
      </c>
      <c r="Y51" s="100">
        <f t="shared" si="124"/>
        <v>75</v>
      </c>
      <c r="Z51" s="100">
        <f t="shared" si="124"/>
        <v>105</v>
      </c>
      <c r="AA51" s="100">
        <f t="shared" si="124"/>
        <v>150</v>
      </c>
      <c r="AB51" s="100">
        <f t="shared" si="124"/>
        <v>150</v>
      </c>
      <c r="AC51" s="100">
        <f t="shared" si="124"/>
        <v>75</v>
      </c>
      <c r="AD51" s="100">
        <f>SUM(R51:AC51)</f>
        <v>795</v>
      </c>
      <c r="AE51" s="100">
        <f t="shared" ref="AE51:AP51" si="125">AE49*AE50</f>
        <v>84</v>
      </c>
      <c r="AF51" s="100">
        <f t="shared" si="125"/>
        <v>120</v>
      </c>
      <c r="AG51" s="100">
        <f t="shared" si="125"/>
        <v>180</v>
      </c>
      <c r="AH51" s="100">
        <f t="shared" si="125"/>
        <v>264</v>
      </c>
      <c r="AI51" s="100">
        <f t="shared" si="125"/>
        <v>336</v>
      </c>
      <c r="AJ51" s="100">
        <f t="shared" si="125"/>
        <v>336</v>
      </c>
      <c r="AK51" s="100">
        <f t="shared" si="125"/>
        <v>420</v>
      </c>
      <c r="AL51" s="100">
        <f t="shared" si="125"/>
        <v>540</v>
      </c>
      <c r="AM51" s="100">
        <f t="shared" si="125"/>
        <v>600</v>
      </c>
      <c r="AN51" s="100">
        <f t="shared" si="125"/>
        <v>720</v>
      </c>
      <c r="AO51" s="100">
        <f t="shared" si="125"/>
        <v>960</v>
      </c>
      <c r="AP51" s="100">
        <f t="shared" si="125"/>
        <v>960</v>
      </c>
      <c r="AQ51" s="100">
        <f>SUM(AE51:AP51)</f>
        <v>5520</v>
      </c>
    </row>
    <row r="52" spans="1:43">
      <c r="B52" s="44"/>
      <c r="C52" s="158" t="s">
        <v>92</v>
      </c>
      <c r="D52" s="169">
        <v>0.19</v>
      </c>
      <c r="E52" s="140">
        <f>E51*$D$52</f>
        <v>0</v>
      </c>
      <c r="F52" s="140">
        <f t="shared" ref="F52:P52" si="126">F51*$D$52</f>
        <v>0</v>
      </c>
      <c r="G52" s="140">
        <f t="shared" si="126"/>
        <v>0</v>
      </c>
      <c r="H52" s="140">
        <f t="shared" si="126"/>
        <v>0</v>
      </c>
      <c r="I52" s="140">
        <f t="shared" si="126"/>
        <v>0</v>
      </c>
      <c r="J52" s="140">
        <f t="shared" si="126"/>
        <v>0</v>
      </c>
      <c r="K52" s="140">
        <f t="shared" si="126"/>
        <v>0</v>
      </c>
      <c r="L52" s="140">
        <f t="shared" si="126"/>
        <v>0</v>
      </c>
      <c r="M52" s="140">
        <f t="shared" si="126"/>
        <v>0</v>
      </c>
      <c r="N52" s="140">
        <f t="shared" si="126"/>
        <v>0</v>
      </c>
      <c r="O52" s="140">
        <f t="shared" si="126"/>
        <v>0</v>
      </c>
      <c r="P52" s="140">
        <f t="shared" si="126"/>
        <v>0</v>
      </c>
      <c r="Q52" s="100">
        <f>SUM(E52:P52)</f>
        <v>0</v>
      </c>
      <c r="R52" s="140">
        <f t="shared" ref="R52" si="127">R51*$D$52</f>
        <v>0</v>
      </c>
      <c r="S52" s="140">
        <f t="shared" ref="S52" si="128">S51*$D$52</f>
        <v>0</v>
      </c>
      <c r="T52" s="140">
        <f t="shared" ref="T52" si="129">T51*$D$52</f>
        <v>0</v>
      </c>
      <c r="U52" s="140">
        <f t="shared" ref="U52" si="130">U51*$D$52</f>
        <v>14.25</v>
      </c>
      <c r="V52" s="140">
        <f t="shared" ref="V52" si="131">V51*$D$52</f>
        <v>8.5500000000000007</v>
      </c>
      <c r="W52" s="140">
        <f t="shared" ref="W52" si="132">W51*$D$52</f>
        <v>8.5500000000000007</v>
      </c>
      <c r="X52" s="140">
        <f t="shared" ref="X52" si="133">X51*$D$52</f>
        <v>14.25</v>
      </c>
      <c r="Y52" s="140">
        <f t="shared" ref="Y52" si="134">Y51*$D$52</f>
        <v>14.25</v>
      </c>
      <c r="Z52" s="140">
        <f t="shared" ref="Z52" si="135">Z51*$D$52</f>
        <v>19.95</v>
      </c>
      <c r="AA52" s="140">
        <f t="shared" ref="AA52" si="136">AA51*$D$52</f>
        <v>28.5</v>
      </c>
      <c r="AB52" s="140">
        <f t="shared" ref="AB52" si="137">AB51*$D$52</f>
        <v>28.5</v>
      </c>
      <c r="AC52" s="140">
        <f t="shared" ref="AC52" si="138">AC51*$D$52</f>
        <v>14.25</v>
      </c>
      <c r="AD52" s="100">
        <f>SUM(R52:AC52)</f>
        <v>151.05000000000001</v>
      </c>
      <c r="AE52" s="140">
        <f t="shared" ref="AE52" si="139">AE51*$D$52</f>
        <v>15.96</v>
      </c>
      <c r="AF52" s="140">
        <f t="shared" ref="AF52" si="140">AF51*$D$52</f>
        <v>22.8</v>
      </c>
      <c r="AG52" s="140">
        <f t="shared" ref="AG52" si="141">AG51*$D$52</f>
        <v>34.200000000000003</v>
      </c>
      <c r="AH52" s="140">
        <f t="shared" ref="AH52" si="142">AH51*$D$52</f>
        <v>50.160000000000004</v>
      </c>
      <c r="AI52" s="140">
        <f t="shared" ref="AI52" si="143">AI51*$D$52</f>
        <v>63.84</v>
      </c>
      <c r="AJ52" s="140">
        <f t="shared" ref="AJ52" si="144">AJ51*$D$52</f>
        <v>63.84</v>
      </c>
      <c r="AK52" s="140">
        <f t="shared" ref="AK52" si="145">AK51*$D$52</f>
        <v>79.8</v>
      </c>
      <c r="AL52" s="140">
        <f t="shared" ref="AL52" si="146">AL51*$D$52</f>
        <v>102.6</v>
      </c>
      <c r="AM52" s="140">
        <f t="shared" ref="AM52" si="147">AM51*$D$52</f>
        <v>114</v>
      </c>
      <c r="AN52" s="140">
        <f t="shared" ref="AN52" si="148">AN51*$D$52</f>
        <v>136.80000000000001</v>
      </c>
      <c r="AO52" s="140">
        <f t="shared" ref="AO52" si="149">AO51*$D$52</f>
        <v>182.4</v>
      </c>
      <c r="AP52" s="140">
        <f t="shared" ref="AP52" si="150">AP51*$D$52</f>
        <v>182.4</v>
      </c>
      <c r="AQ52" s="100">
        <f>SUM(AE52:AP52)</f>
        <v>1048.8</v>
      </c>
    </row>
    <row r="53" spans="1:43" s="60" customFormat="1">
      <c r="A53" s="60" t="s">
        <v>48</v>
      </c>
      <c r="B53" s="412" t="s">
        <v>211</v>
      </c>
      <c r="C53" s="411"/>
      <c r="D53" s="122"/>
      <c r="E53" s="488"/>
      <c r="F53" s="488"/>
      <c r="G53" s="488"/>
      <c r="H53" s="488"/>
      <c r="I53" s="488"/>
      <c r="J53" s="488"/>
      <c r="K53" s="488"/>
      <c r="L53" s="488"/>
      <c r="M53" s="488"/>
      <c r="N53" s="488"/>
      <c r="O53" s="488"/>
      <c r="P53" s="488"/>
      <c r="Q53" s="479"/>
      <c r="R53" s="479"/>
      <c r="S53" s="479"/>
      <c r="T53" s="479"/>
      <c r="U53" s="479"/>
      <c r="V53" s="479"/>
      <c r="W53" s="479"/>
      <c r="X53" s="479"/>
      <c r="Y53" s="479"/>
      <c r="Z53" s="479"/>
      <c r="AA53" s="479"/>
      <c r="AB53" s="479"/>
      <c r="AC53" s="479"/>
      <c r="AD53" s="479"/>
      <c r="AE53" s="479"/>
      <c r="AF53" s="479"/>
      <c r="AG53" s="479"/>
      <c r="AH53" s="479"/>
      <c r="AI53" s="479"/>
      <c r="AJ53" s="479"/>
      <c r="AK53" s="479"/>
      <c r="AL53" s="479"/>
      <c r="AM53" s="479"/>
      <c r="AN53" s="479"/>
      <c r="AO53" s="479"/>
      <c r="AP53" s="479"/>
      <c r="AQ53" s="479"/>
    </row>
    <row r="54" spans="1:43" s="234" customFormat="1">
      <c r="B54" s="232"/>
      <c r="C54" s="237" t="s">
        <v>132</v>
      </c>
      <c r="D54" s="233"/>
      <c r="E54" s="238">
        <f>E27</f>
        <v>0</v>
      </c>
      <c r="F54" s="238">
        <f t="shared" ref="F54:AP54" si="151">F27</f>
        <v>0</v>
      </c>
      <c r="G54" s="238">
        <f t="shared" si="151"/>
        <v>0</v>
      </c>
      <c r="H54" s="238">
        <f t="shared" si="151"/>
        <v>0</v>
      </c>
      <c r="I54" s="238">
        <f t="shared" si="151"/>
        <v>0</v>
      </c>
      <c r="J54" s="238">
        <f t="shared" si="151"/>
        <v>0</v>
      </c>
      <c r="K54" s="238">
        <f t="shared" si="151"/>
        <v>0</v>
      </c>
      <c r="L54" s="238">
        <f t="shared" si="151"/>
        <v>0</v>
      </c>
      <c r="M54" s="238">
        <f t="shared" si="151"/>
        <v>0</v>
      </c>
      <c r="N54" s="238">
        <f t="shared" si="151"/>
        <v>0</v>
      </c>
      <c r="O54" s="238">
        <f t="shared" si="151"/>
        <v>0</v>
      </c>
      <c r="P54" s="238">
        <f t="shared" si="151"/>
        <v>0</v>
      </c>
      <c r="Q54" s="224">
        <f>SUM(E54:P54)</f>
        <v>0</v>
      </c>
      <c r="R54" s="238">
        <f t="shared" si="151"/>
        <v>0</v>
      </c>
      <c r="S54" s="238">
        <f t="shared" si="151"/>
        <v>0</v>
      </c>
      <c r="T54" s="238">
        <f t="shared" si="151"/>
        <v>0</v>
      </c>
      <c r="U54" s="238">
        <f t="shared" si="151"/>
        <v>0</v>
      </c>
      <c r="V54" s="238">
        <f t="shared" si="151"/>
        <v>0</v>
      </c>
      <c r="W54" s="238">
        <f t="shared" si="151"/>
        <v>0</v>
      </c>
      <c r="X54" s="238">
        <f t="shared" si="151"/>
        <v>0</v>
      </c>
      <c r="Y54" s="238">
        <f t="shared" si="151"/>
        <v>0</v>
      </c>
      <c r="Z54" s="238">
        <f t="shared" si="151"/>
        <v>0</v>
      </c>
      <c r="AA54" s="238">
        <f t="shared" si="151"/>
        <v>0</v>
      </c>
      <c r="AB54" s="238">
        <f t="shared" si="151"/>
        <v>5</v>
      </c>
      <c r="AC54" s="238">
        <f t="shared" si="151"/>
        <v>5</v>
      </c>
      <c r="AD54" s="224">
        <f>SUM(R54:AC54)</f>
        <v>10</v>
      </c>
      <c r="AE54" s="238">
        <f t="shared" si="151"/>
        <v>3</v>
      </c>
      <c r="AF54" s="238">
        <f t="shared" si="151"/>
        <v>4</v>
      </c>
      <c r="AG54" s="238">
        <f t="shared" si="151"/>
        <v>5</v>
      </c>
      <c r="AH54" s="238">
        <f t="shared" si="151"/>
        <v>10</v>
      </c>
      <c r="AI54" s="238">
        <f t="shared" si="151"/>
        <v>15</v>
      </c>
      <c r="AJ54" s="238">
        <f t="shared" si="151"/>
        <v>22</v>
      </c>
      <c r="AK54" s="238">
        <f t="shared" si="151"/>
        <v>30</v>
      </c>
      <c r="AL54" s="238">
        <f t="shared" si="151"/>
        <v>35</v>
      </c>
      <c r="AM54" s="238">
        <f t="shared" si="151"/>
        <v>39</v>
      </c>
      <c r="AN54" s="238">
        <f t="shared" si="151"/>
        <v>45</v>
      </c>
      <c r="AO54" s="238">
        <f t="shared" si="151"/>
        <v>60</v>
      </c>
      <c r="AP54" s="238">
        <f t="shared" si="151"/>
        <v>65</v>
      </c>
      <c r="AQ54" s="224">
        <f>SUM(AE54:AP54)</f>
        <v>333</v>
      </c>
    </row>
    <row r="55" spans="1:43" s="60" customFormat="1">
      <c r="B55" s="43"/>
      <c r="C55" s="111" t="s">
        <v>91</v>
      </c>
      <c r="D55" s="123"/>
      <c r="E55" s="418">
        <f>F28</f>
        <v>0</v>
      </c>
      <c r="F55" s="418">
        <f t="shared" ref="F55:O55" si="152">G28</f>
        <v>0</v>
      </c>
      <c r="G55" s="418">
        <f t="shared" si="152"/>
        <v>0</v>
      </c>
      <c r="H55" s="418">
        <f t="shared" si="152"/>
        <v>0</v>
      </c>
      <c r="I55" s="418">
        <f t="shared" si="152"/>
        <v>0</v>
      </c>
      <c r="J55" s="418">
        <f t="shared" si="152"/>
        <v>0</v>
      </c>
      <c r="K55" s="418">
        <f t="shared" si="152"/>
        <v>0</v>
      </c>
      <c r="L55" s="418">
        <f t="shared" si="152"/>
        <v>0</v>
      </c>
      <c r="M55" s="418">
        <f t="shared" si="152"/>
        <v>0</v>
      </c>
      <c r="N55" s="418">
        <f t="shared" si="152"/>
        <v>0</v>
      </c>
      <c r="O55" s="418">
        <f t="shared" si="152"/>
        <v>0</v>
      </c>
      <c r="P55" s="418">
        <f>R28</f>
        <v>0</v>
      </c>
      <c r="Q55" s="201">
        <f>SUM(E55:P55)</f>
        <v>0</v>
      </c>
      <c r="R55" s="418">
        <f>S28</f>
        <v>0</v>
      </c>
      <c r="S55" s="418">
        <f t="shared" ref="S55:AB55" si="153">T28</f>
        <v>0</v>
      </c>
      <c r="T55" s="418">
        <f t="shared" si="153"/>
        <v>0</v>
      </c>
      <c r="U55" s="418">
        <f t="shared" si="153"/>
        <v>0</v>
      </c>
      <c r="V55" s="418">
        <f t="shared" si="153"/>
        <v>0</v>
      </c>
      <c r="W55" s="418">
        <f t="shared" si="153"/>
        <v>0</v>
      </c>
      <c r="X55" s="418">
        <f t="shared" si="153"/>
        <v>0</v>
      </c>
      <c r="Y55" s="418">
        <f t="shared" si="153"/>
        <v>0</v>
      </c>
      <c r="Z55" s="418">
        <f t="shared" si="153"/>
        <v>0</v>
      </c>
      <c r="AA55" s="418">
        <f t="shared" si="153"/>
        <v>5</v>
      </c>
      <c r="AB55" s="418">
        <f t="shared" si="153"/>
        <v>5</v>
      </c>
      <c r="AC55" s="418">
        <f>AE28</f>
        <v>3</v>
      </c>
      <c r="AD55" s="201">
        <f>SUM(R55:AC55)</f>
        <v>13</v>
      </c>
      <c r="AE55" s="419">
        <f>AF28</f>
        <v>4</v>
      </c>
      <c r="AF55" s="419">
        <f t="shared" ref="AF55:AO55" si="154">AG28</f>
        <v>5</v>
      </c>
      <c r="AG55" s="419">
        <f t="shared" si="154"/>
        <v>10</v>
      </c>
      <c r="AH55" s="419">
        <f t="shared" si="154"/>
        <v>15</v>
      </c>
      <c r="AI55" s="419">
        <f t="shared" si="154"/>
        <v>22</v>
      </c>
      <c r="AJ55" s="419">
        <f t="shared" si="154"/>
        <v>30</v>
      </c>
      <c r="AK55" s="419">
        <f t="shared" si="154"/>
        <v>35</v>
      </c>
      <c r="AL55" s="419">
        <f t="shared" si="154"/>
        <v>39</v>
      </c>
      <c r="AM55" s="419">
        <f t="shared" si="154"/>
        <v>45</v>
      </c>
      <c r="AN55" s="419">
        <f t="shared" si="154"/>
        <v>60</v>
      </c>
      <c r="AO55" s="419">
        <f t="shared" si="154"/>
        <v>65</v>
      </c>
      <c r="AP55" s="419">
        <v>120</v>
      </c>
      <c r="AQ55" s="206">
        <f>SUM(AE55:AP55)</f>
        <v>450</v>
      </c>
    </row>
    <row r="56" spans="1:43" s="60" customFormat="1">
      <c r="B56" s="43"/>
      <c r="C56" s="112" t="s">
        <v>78</v>
      </c>
      <c r="D56" s="124"/>
      <c r="E56" s="166"/>
      <c r="F56" s="166"/>
      <c r="G56" s="166"/>
      <c r="H56" s="166"/>
      <c r="I56" s="166"/>
      <c r="J56" s="166"/>
      <c r="K56" s="166"/>
      <c r="L56" s="166"/>
      <c r="M56" s="166"/>
      <c r="N56" s="166"/>
      <c r="O56" s="166"/>
      <c r="P56" s="166"/>
      <c r="Q56" s="166"/>
      <c r="R56" s="166"/>
      <c r="S56" s="166">
        <v>18</v>
      </c>
      <c r="T56" s="166">
        <v>18</v>
      </c>
      <c r="U56" s="166">
        <v>18</v>
      </c>
      <c r="V56" s="166">
        <v>18</v>
      </c>
      <c r="W56" s="166">
        <v>18</v>
      </c>
      <c r="X56" s="166">
        <v>18</v>
      </c>
      <c r="Y56" s="166">
        <v>18</v>
      </c>
      <c r="Z56" s="166">
        <v>15</v>
      </c>
      <c r="AA56" s="166">
        <v>15</v>
      </c>
      <c r="AB56" s="166">
        <v>15</v>
      </c>
      <c r="AC56" s="166">
        <v>15</v>
      </c>
      <c r="AD56" s="203"/>
      <c r="AE56" s="166">
        <v>12</v>
      </c>
      <c r="AF56" s="166">
        <v>12</v>
      </c>
      <c r="AG56" s="166">
        <v>12</v>
      </c>
      <c r="AH56" s="166">
        <v>12</v>
      </c>
      <c r="AI56" s="166">
        <v>12</v>
      </c>
      <c r="AJ56" s="166">
        <v>12</v>
      </c>
      <c r="AK56" s="166">
        <v>12</v>
      </c>
      <c r="AL56" s="166">
        <v>12</v>
      </c>
      <c r="AM56" s="166">
        <v>12</v>
      </c>
      <c r="AN56" s="166">
        <v>12</v>
      </c>
      <c r="AO56" s="166">
        <v>12</v>
      </c>
      <c r="AP56" s="166">
        <v>12</v>
      </c>
      <c r="AQ56" s="203"/>
    </row>
    <row r="57" spans="1:43" s="60" customFormat="1">
      <c r="B57" s="43"/>
      <c r="C57" s="110" t="s">
        <v>213</v>
      </c>
      <c r="D57" s="121"/>
      <c r="E57" s="100">
        <f>E55*E56</f>
        <v>0</v>
      </c>
      <c r="F57" s="100">
        <f t="shared" ref="F57:N57" si="155">F55*F56</f>
        <v>0</v>
      </c>
      <c r="G57" s="100">
        <f t="shared" si="155"/>
        <v>0</v>
      </c>
      <c r="H57" s="100">
        <f t="shared" si="155"/>
        <v>0</v>
      </c>
      <c r="I57" s="100">
        <f t="shared" si="155"/>
        <v>0</v>
      </c>
      <c r="J57" s="100">
        <f t="shared" si="155"/>
        <v>0</v>
      </c>
      <c r="K57" s="100">
        <f t="shared" si="155"/>
        <v>0</v>
      </c>
      <c r="L57" s="100">
        <f t="shared" si="155"/>
        <v>0</v>
      </c>
      <c r="M57" s="100">
        <f t="shared" si="155"/>
        <v>0</v>
      </c>
      <c r="N57" s="100">
        <f t="shared" si="155"/>
        <v>0</v>
      </c>
      <c r="O57" s="100">
        <f>O55*O56</f>
        <v>0</v>
      </c>
      <c r="P57" s="100">
        <f>P55*P56</f>
        <v>0</v>
      </c>
      <c r="Q57" s="100">
        <f>SUM(E57:P57)</f>
        <v>0</v>
      </c>
      <c r="R57" s="100">
        <f t="shared" ref="R57:AA57" si="156">R55*R56</f>
        <v>0</v>
      </c>
      <c r="S57" s="100">
        <f t="shared" si="156"/>
        <v>0</v>
      </c>
      <c r="T57" s="100">
        <f t="shared" si="156"/>
        <v>0</v>
      </c>
      <c r="U57" s="100">
        <f t="shared" si="156"/>
        <v>0</v>
      </c>
      <c r="V57" s="100">
        <f t="shared" si="156"/>
        <v>0</v>
      </c>
      <c r="W57" s="100">
        <f t="shared" si="156"/>
        <v>0</v>
      </c>
      <c r="X57" s="100">
        <f t="shared" si="156"/>
        <v>0</v>
      </c>
      <c r="Y57" s="100">
        <f t="shared" si="156"/>
        <v>0</v>
      </c>
      <c r="Z57" s="100">
        <f t="shared" si="156"/>
        <v>0</v>
      </c>
      <c r="AA57" s="100">
        <f t="shared" si="156"/>
        <v>75</v>
      </c>
      <c r="AB57" s="100">
        <f>AB55*AB56</f>
        <v>75</v>
      </c>
      <c r="AC57" s="100">
        <f>AC55*AC56</f>
        <v>45</v>
      </c>
      <c r="AD57" s="100">
        <f>SUM(R57:AC57)</f>
        <v>195</v>
      </c>
      <c r="AE57" s="100">
        <f t="shared" ref="AE57:AN57" si="157">AE55*AE56</f>
        <v>48</v>
      </c>
      <c r="AF57" s="100">
        <f t="shared" si="157"/>
        <v>60</v>
      </c>
      <c r="AG57" s="100">
        <f t="shared" si="157"/>
        <v>120</v>
      </c>
      <c r="AH57" s="100">
        <f t="shared" si="157"/>
        <v>180</v>
      </c>
      <c r="AI57" s="100">
        <f t="shared" si="157"/>
        <v>264</v>
      </c>
      <c r="AJ57" s="100">
        <f t="shared" si="157"/>
        <v>360</v>
      </c>
      <c r="AK57" s="100">
        <f t="shared" si="157"/>
        <v>420</v>
      </c>
      <c r="AL57" s="100">
        <f t="shared" si="157"/>
        <v>468</v>
      </c>
      <c r="AM57" s="100">
        <f t="shared" si="157"/>
        <v>540</v>
      </c>
      <c r="AN57" s="100">
        <f t="shared" si="157"/>
        <v>720</v>
      </c>
      <c r="AO57" s="100">
        <f>AO55*AO56</f>
        <v>780</v>
      </c>
      <c r="AP57" s="100">
        <f>AP55*AP56</f>
        <v>1440</v>
      </c>
      <c r="AQ57" s="100">
        <f>SUM(AE57:AP57)</f>
        <v>5400</v>
      </c>
    </row>
    <row r="58" spans="1:43">
      <c r="B58" s="44"/>
      <c r="C58" s="310" t="s">
        <v>92</v>
      </c>
      <c r="D58" s="311">
        <v>0.19</v>
      </c>
      <c r="E58" s="140">
        <f>E57*$D$58</f>
        <v>0</v>
      </c>
      <c r="F58" s="140">
        <f t="shared" ref="F58:P58" si="158">F57*$D$58</f>
        <v>0</v>
      </c>
      <c r="G58" s="140">
        <f t="shared" si="158"/>
        <v>0</v>
      </c>
      <c r="H58" s="140">
        <f t="shared" si="158"/>
        <v>0</v>
      </c>
      <c r="I58" s="140">
        <f t="shared" si="158"/>
        <v>0</v>
      </c>
      <c r="J58" s="140">
        <f t="shared" si="158"/>
        <v>0</v>
      </c>
      <c r="K58" s="140">
        <f t="shared" si="158"/>
        <v>0</v>
      </c>
      <c r="L58" s="140">
        <f t="shared" si="158"/>
        <v>0</v>
      </c>
      <c r="M58" s="140">
        <f t="shared" si="158"/>
        <v>0</v>
      </c>
      <c r="N58" s="140">
        <f t="shared" si="158"/>
        <v>0</v>
      </c>
      <c r="O58" s="140">
        <f t="shared" si="158"/>
        <v>0</v>
      </c>
      <c r="P58" s="140">
        <f t="shared" si="158"/>
        <v>0</v>
      </c>
      <c r="Q58" s="100">
        <f>SUM(E58:P58)</f>
        <v>0</v>
      </c>
      <c r="R58" s="140">
        <f t="shared" ref="R58" si="159">R57*$D$58</f>
        <v>0</v>
      </c>
      <c r="S58" s="140">
        <f t="shared" ref="S58" si="160">S57*$D$58</f>
        <v>0</v>
      </c>
      <c r="T58" s="140">
        <f t="shared" ref="T58" si="161">T57*$D$58</f>
        <v>0</v>
      </c>
      <c r="U58" s="140">
        <f t="shared" ref="U58" si="162">U57*$D$58</f>
        <v>0</v>
      </c>
      <c r="V58" s="140">
        <f t="shared" ref="V58" si="163">V57*$D$58</f>
        <v>0</v>
      </c>
      <c r="W58" s="140">
        <f t="shared" ref="W58" si="164">W57*$D$58</f>
        <v>0</v>
      </c>
      <c r="X58" s="140">
        <f t="shared" ref="X58" si="165">X57*$D$58</f>
        <v>0</v>
      </c>
      <c r="Y58" s="140">
        <f t="shared" ref="Y58" si="166">Y57*$D$58</f>
        <v>0</v>
      </c>
      <c r="Z58" s="140">
        <f t="shared" ref="Z58" si="167">Z57*$D$58</f>
        <v>0</v>
      </c>
      <c r="AA58" s="140">
        <f t="shared" ref="AA58" si="168">AA57*$D$58</f>
        <v>14.25</v>
      </c>
      <c r="AB58" s="140">
        <f t="shared" ref="AB58" si="169">AB57*$D$58</f>
        <v>14.25</v>
      </c>
      <c r="AC58" s="140">
        <f t="shared" ref="AC58" si="170">AC57*$D$58</f>
        <v>8.5500000000000007</v>
      </c>
      <c r="AD58" s="100">
        <f>SUM(R58:AC58)</f>
        <v>37.049999999999997</v>
      </c>
      <c r="AE58" s="140">
        <f t="shared" ref="AE58" si="171">AE57*$D$58</f>
        <v>9.120000000000001</v>
      </c>
      <c r="AF58" s="140">
        <f t="shared" ref="AF58" si="172">AF57*$D$58</f>
        <v>11.4</v>
      </c>
      <c r="AG58" s="140">
        <f t="shared" ref="AG58" si="173">AG57*$D$58</f>
        <v>22.8</v>
      </c>
      <c r="AH58" s="140">
        <f t="shared" ref="AH58" si="174">AH57*$D$58</f>
        <v>34.200000000000003</v>
      </c>
      <c r="AI58" s="140">
        <f t="shared" ref="AI58" si="175">AI57*$D$58</f>
        <v>50.160000000000004</v>
      </c>
      <c r="AJ58" s="140">
        <f t="shared" ref="AJ58" si="176">AJ57*$D$58</f>
        <v>68.400000000000006</v>
      </c>
      <c r="AK58" s="140">
        <f t="shared" ref="AK58" si="177">AK57*$D$58</f>
        <v>79.8</v>
      </c>
      <c r="AL58" s="140">
        <f t="shared" ref="AL58" si="178">AL57*$D$58</f>
        <v>88.92</v>
      </c>
      <c r="AM58" s="140">
        <f t="shared" ref="AM58" si="179">AM57*$D$58</f>
        <v>102.6</v>
      </c>
      <c r="AN58" s="140">
        <f t="shared" ref="AN58" si="180">AN57*$D$58</f>
        <v>136.80000000000001</v>
      </c>
      <c r="AO58" s="140">
        <f t="shared" ref="AO58" si="181">AO57*$D$58</f>
        <v>148.19999999999999</v>
      </c>
      <c r="AP58" s="140">
        <f t="shared" ref="AP58" si="182">AP57*$D$58</f>
        <v>273.60000000000002</v>
      </c>
      <c r="AQ58" s="100">
        <f t="shared" ref="AQ58:AQ59" si="183">SUM(AE58:AP58)</f>
        <v>1026</v>
      </c>
    </row>
    <row r="59" spans="1:43">
      <c r="B59" s="68" t="s">
        <v>106</v>
      </c>
      <c r="C59" s="312"/>
      <c r="D59" s="313"/>
      <c r="E59" s="100">
        <f>SUM(E46,E52,E58)</f>
        <v>0</v>
      </c>
      <c r="F59" s="100">
        <f t="shared" ref="F59:R59" si="184">SUM(F46,F52,F58)</f>
        <v>0</v>
      </c>
      <c r="G59" s="100">
        <f t="shared" si="184"/>
        <v>0</v>
      </c>
      <c r="H59" s="100">
        <f t="shared" si="184"/>
        <v>0</v>
      </c>
      <c r="I59" s="100">
        <f t="shared" si="184"/>
        <v>0</v>
      </c>
      <c r="J59" s="100">
        <f t="shared" si="184"/>
        <v>0</v>
      </c>
      <c r="K59" s="100">
        <f t="shared" si="184"/>
        <v>0</v>
      </c>
      <c r="L59" s="100">
        <f t="shared" si="184"/>
        <v>0</v>
      </c>
      <c r="M59" s="100">
        <f t="shared" si="184"/>
        <v>0</v>
      </c>
      <c r="N59" s="100">
        <f t="shared" si="184"/>
        <v>34.200000000000003</v>
      </c>
      <c r="O59" s="100">
        <f t="shared" si="184"/>
        <v>171</v>
      </c>
      <c r="P59" s="100">
        <f t="shared" si="184"/>
        <v>34.200000000000003</v>
      </c>
      <c r="Q59" s="100">
        <f>SUM(E59:P59)</f>
        <v>239.39999999999998</v>
      </c>
      <c r="R59" s="100">
        <f t="shared" si="184"/>
        <v>47.5</v>
      </c>
      <c r="S59" s="100">
        <f t="shared" ref="S59" si="185">SUM(S46,S52,S58)</f>
        <v>66.5</v>
      </c>
      <c r="T59" s="100">
        <f t="shared" ref="T59" si="186">SUM(T46,T52,T58)</f>
        <v>66.5</v>
      </c>
      <c r="U59" s="100">
        <f t="shared" ref="U59" si="187">SUM(U46,U52,U58)</f>
        <v>109.25</v>
      </c>
      <c r="V59" s="100">
        <f t="shared" ref="V59" si="188">SUM(V46,V52,V58)</f>
        <v>103.55</v>
      </c>
      <c r="W59" s="100">
        <f t="shared" ref="W59" si="189">SUM(W46,W52,W58)</f>
        <v>122.55</v>
      </c>
      <c r="X59" s="100">
        <f t="shared" ref="X59" si="190">SUM(X46,X52,X58)</f>
        <v>147.25</v>
      </c>
      <c r="Y59" s="100">
        <f t="shared" ref="Y59" si="191">SUM(Y46,Y52,Y58)</f>
        <v>166.25</v>
      </c>
      <c r="Z59" s="100">
        <f t="shared" ref="Z59" si="192">SUM(Z46,Z52,Z58)</f>
        <v>156.75</v>
      </c>
      <c r="AA59" s="100">
        <f t="shared" ref="AA59" si="193">SUM(AA46,AA52,AA58)</f>
        <v>209.95</v>
      </c>
      <c r="AB59" s="100">
        <f t="shared" ref="AB59" si="194">SUM(AB46,AB52,AB58)</f>
        <v>270.75</v>
      </c>
      <c r="AC59" s="100">
        <f t="shared" ref="AC59" si="195">SUM(AC46,AC52,AC58)</f>
        <v>136.80000000000001</v>
      </c>
      <c r="AD59" s="100">
        <f>SUM(R59:AC59)</f>
        <v>1603.6</v>
      </c>
      <c r="AE59" s="100">
        <f t="shared" ref="AE59" si="196">SUM(AE46,AE52,AE58)</f>
        <v>124.83000000000001</v>
      </c>
      <c r="AF59" s="100">
        <f t="shared" ref="AF59" si="197">SUM(AF46,AF52,AF58)</f>
        <v>153.9</v>
      </c>
      <c r="AG59" s="100">
        <f t="shared" ref="AG59" si="198">SUM(AG46,AG52,AG58)</f>
        <v>209.95</v>
      </c>
      <c r="AH59" s="100">
        <f t="shared" ref="AH59" si="199">SUM(AH46,AH52,AH58)</f>
        <v>283.86</v>
      </c>
      <c r="AI59" s="100">
        <f t="shared" ref="AI59" si="200">SUM(AI46,AI52,AI58)</f>
        <v>313.50000000000006</v>
      </c>
      <c r="AJ59" s="100">
        <f t="shared" ref="AJ59" si="201">SUM(AJ46,AJ52,AJ58)</f>
        <v>398.24</v>
      </c>
      <c r="AK59" s="100">
        <f t="shared" ref="AK59" si="202">SUM(AK46,AK52,AK58)</f>
        <v>525.35</v>
      </c>
      <c r="AL59" s="100">
        <f t="shared" ref="AL59" si="203">SUM(AL46,AL52,AL58)</f>
        <v>657.02</v>
      </c>
      <c r="AM59" s="100">
        <f t="shared" ref="AM59" si="204">SUM(AM46,AM52,AM58)</f>
        <v>815.1</v>
      </c>
      <c r="AN59" s="100">
        <f t="shared" ref="AN59" si="205">SUM(AN46,AN52,AN58)</f>
        <v>1071.5999999999999</v>
      </c>
      <c r="AO59" s="100">
        <f t="shared" ref="AO59" si="206">SUM(AO46,AO52,AO58)</f>
        <v>1128.5999999999999</v>
      </c>
      <c r="AP59" s="100">
        <f t="shared" ref="AP59" si="207">SUM(AP46,AP52,AP58)</f>
        <v>1254</v>
      </c>
      <c r="AQ59" s="100">
        <f t="shared" si="183"/>
        <v>6935.9500000000007</v>
      </c>
    </row>
    <row r="60" spans="1:43" s="60" customFormat="1">
      <c r="B60" s="35" t="s">
        <v>79</v>
      </c>
      <c r="C60" s="314"/>
      <c r="D60" s="315"/>
      <c r="E60" s="100">
        <f>SUM(E45+E51+E57)</f>
        <v>0</v>
      </c>
      <c r="F60" s="100">
        <f t="shared" ref="F60:P60" si="208">SUM(F45+F51+F57)</f>
        <v>0</v>
      </c>
      <c r="G60" s="100">
        <f t="shared" si="208"/>
        <v>0</v>
      </c>
      <c r="H60" s="100">
        <f t="shared" si="208"/>
        <v>0</v>
      </c>
      <c r="I60" s="100">
        <f t="shared" si="208"/>
        <v>0</v>
      </c>
      <c r="J60" s="100">
        <f t="shared" si="208"/>
        <v>0</v>
      </c>
      <c r="K60" s="100">
        <f t="shared" si="208"/>
        <v>0</v>
      </c>
      <c r="L60" s="100">
        <f t="shared" si="208"/>
        <v>0</v>
      </c>
      <c r="M60" s="100">
        <f t="shared" si="208"/>
        <v>0</v>
      </c>
      <c r="N60" s="100">
        <f t="shared" si="208"/>
        <v>180</v>
      </c>
      <c r="O60" s="100">
        <f t="shared" si="208"/>
        <v>900</v>
      </c>
      <c r="P60" s="100">
        <f t="shared" si="208"/>
        <v>180</v>
      </c>
      <c r="Q60" s="100">
        <f>SUM(E60:P60)</f>
        <v>1260</v>
      </c>
      <c r="R60" s="100">
        <f t="shared" ref="R60:AC60" si="209">SUM(R45+R51+R57)</f>
        <v>250</v>
      </c>
      <c r="S60" s="100">
        <f t="shared" si="209"/>
        <v>350</v>
      </c>
      <c r="T60" s="100">
        <f t="shared" si="209"/>
        <v>350</v>
      </c>
      <c r="U60" s="100">
        <f t="shared" si="209"/>
        <v>575</v>
      </c>
      <c r="V60" s="100">
        <f t="shared" si="209"/>
        <v>545</v>
      </c>
      <c r="W60" s="100">
        <f t="shared" si="209"/>
        <v>645</v>
      </c>
      <c r="X60" s="100">
        <f t="shared" si="209"/>
        <v>775</v>
      </c>
      <c r="Y60" s="100">
        <f t="shared" si="209"/>
        <v>875</v>
      </c>
      <c r="Z60" s="100">
        <f t="shared" si="209"/>
        <v>825</v>
      </c>
      <c r="AA60" s="100">
        <f t="shared" si="209"/>
        <v>1105</v>
      </c>
      <c r="AB60" s="100">
        <f t="shared" si="209"/>
        <v>1425</v>
      </c>
      <c r="AC60" s="100">
        <f t="shared" si="209"/>
        <v>720</v>
      </c>
      <c r="AD60" s="100">
        <f>SUM(R60:AC60)</f>
        <v>8440</v>
      </c>
      <c r="AE60" s="100">
        <f t="shared" ref="AE60:AP60" si="210">SUM(AE45+AE51+AE57)</f>
        <v>657</v>
      </c>
      <c r="AF60" s="100">
        <f t="shared" si="210"/>
        <v>810</v>
      </c>
      <c r="AG60" s="100">
        <f t="shared" si="210"/>
        <v>1105</v>
      </c>
      <c r="AH60" s="100">
        <f t="shared" si="210"/>
        <v>1494</v>
      </c>
      <c r="AI60" s="100">
        <f t="shared" si="210"/>
        <v>1650</v>
      </c>
      <c r="AJ60" s="100">
        <f t="shared" si="210"/>
        <v>2096</v>
      </c>
      <c r="AK60" s="100">
        <f t="shared" si="210"/>
        <v>2765</v>
      </c>
      <c r="AL60" s="100">
        <f t="shared" si="210"/>
        <v>3458</v>
      </c>
      <c r="AM60" s="100">
        <f t="shared" si="210"/>
        <v>4290</v>
      </c>
      <c r="AN60" s="100">
        <f t="shared" si="210"/>
        <v>5640</v>
      </c>
      <c r="AO60" s="100">
        <f t="shared" si="210"/>
        <v>5940</v>
      </c>
      <c r="AP60" s="100">
        <f t="shared" si="210"/>
        <v>6600</v>
      </c>
      <c r="AQ60" s="100">
        <f>SUM(AE60:AP60)</f>
        <v>36505</v>
      </c>
    </row>
    <row r="61" spans="1:43" s="60" customFormat="1">
      <c r="B61" s="69" t="s">
        <v>140</v>
      </c>
      <c r="C61" s="42"/>
      <c r="D61" s="262"/>
      <c r="E61" s="462"/>
      <c r="F61" s="463"/>
      <c r="G61" s="463"/>
      <c r="H61" s="463"/>
      <c r="I61" s="463"/>
      <c r="J61" s="463"/>
      <c r="K61" s="463"/>
      <c r="L61" s="463"/>
      <c r="M61" s="463"/>
      <c r="N61" s="463"/>
      <c r="O61" s="463"/>
      <c r="P61" s="464"/>
      <c r="Q61" s="221"/>
      <c r="R61" s="480"/>
      <c r="S61" s="480"/>
      <c r="T61" s="480"/>
      <c r="U61" s="480"/>
      <c r="V61" s="480"/>
      <c r="W61" s="480"/>
      <c r="X61" s="480"/>
      <c r="Y61" s="480"/>
      <c r="Z61" s="480"/>
      <c r="AA61" s="480"/>
      <c r="AB61" s="480"/>
      <c r="AC61" s="480"/>
      <c r="AD61" s="221"/>
      <c r="AE61" s="462"/>
      <c r="AF61" s="463"/>
      <c r="AG61" s="463"/>
      <c r="AH61" s="463"/>
      <c r="AI61" s="463"/>
      <c r="AJ61" s="463"/>
      <c r="AK61" s="463"/>
      <c r="AL61" s="463"/>
      <c r="AM61" s="463"/>
      <c r="AN61" s="463"/>
      <c r="AO61" s="463"/>
      <c r="AP61" s="464"/>
      <c r="AQ61" s="221"/>
    </row>
    <row r="62" spans="1:43" s="60" customFormat="1">
      <c r="B62" s="217">
        <f>'1.) Kapitalbedarfsplan'!B14</f>
        <v>0</v>
      </c>
      <c r="C62" s="39" t="str">
        <f>'1.) Kapitalbedarfsplan'!C14</f>
        <v>Erstberatung Steuerberatung</v>
      </c>
      <c r="D62" s="261"/>
      <c r="E62" s="362"/>
      <c r="F62" s="353">
        <v>50</v>
      </c>
      <c r="G62" s="353"/>
      <c r="H62" s="353"/>
      <c r="I62" s="353"/>
      <c r="J62" s="353"/>
      <c r="K62" s="353"/>
      <c r="L62" s="353"/>
      <c r="M62" s="353"/>
      <c r="N62" s="353"/>
      <c r="O62" s="353"/>
      <c r="P62" s="353"/>
      <c r="Q62" s="220">
        <f>SUM(E62:P62)</f>
        <v>50</v>
      </c>
      <c r="R62" s="353"/>
      <c r="S62" s="353"/>
      <c r="T62" s="353"/>
      <c r="U62" s="353"/>
      <c r="V62" s="353"/>
      <c r="W62" s="353"/>
      <c r="X62" s="353"/>
      <c r="Y62" s="353"/>
      <c r="Z62" s="353"/>
      <c r="AA62" s="353"/>
      <c r="AB62" s="353"/>
      <c r="AC62" s="353"/>
      <c r="AD62" s="220">
        <f>SUM(R62:AC62)</f>
        <v>0</v>
      </c>
      <c r="AE62" s="353"/>
      <c r="AF62" s="353"/>
      <c r="AG62" s="353"/>
      <c r="AH62" s="353"/>
      <c r="AI62" s="353"/>
      <c r="AJ62" s="353"/>
      <c r="AK62" s="353"/>
      <c r="AL62" s="353"/>
      <c r="AM62" s="353"/>
      <c r="AN62" s="353"/>
      <c r="AO62" s="353"/>
      <c r="AP62" s="353"/>
      <c r="AQ62" s="220">
        <f>SUM(AE62:AP62)</f>
        <v>0</v>
      </c>
    </row>
    <row r="63" spans="1:43" s="60" customFormat="1">
      <c r="B63" s="217">
        <f>'1.) Kapitalbedarfsplan'!B15</f>
        <v>0</v>
      </c>
      <c r="C63" s="39" t="str">
        <f>'1.) Kapitalbedarfsplan'!C15</f>
        <v>Anwalts- / Notarkosten</v>
      </c>
      <c r="D63" s="261"/>
      <c r="E63" s="362">
        <v>750</v>
      </c>
      <c r="F63" s="353"/>
      <c r="G63" s="353"/>
      <c r="H63" s="353"/>
      <c r="I63" s="353"/>
      <c r="J63" s="353"/>
      <c r="K63" s="353"/>
      <c r="L63" s="353"/>
      <c r="M63" s="353"/>
      <c r="N63" s="353"/>
      <c r="O63" s="353"/>
      <c r="P63" s="353"/>
      <c r="Q63" s="220">
        <f>SUM(E63:P63)</f>
        <v>750</v>
      </c>
      <c r="R63" s="353"/>
      <c r="S63" s="353"/>
      <c r="T63" s="353"/>
      <c r="U63" s="353"/>
      <c r="V63" s="353"/>
      <c r="W63" s="353"/>
      <c r="X63" s="353"/>
      <c r="Y63" s="353"/>
      <c r="Z63" s="353"/>
      <c r="AA63" s="353"/>
      <c r="AB63" s="353"/>
      <c r="AC63" s="353"/>
      <c r="AD63" s="220">
        <f>SUM(R63:AC63)</f>
        <v>0</v>
      </c>
      <c r="AE63" s="353"/>
      <c r="AF63" s="353"/>
      <c r="AG63" s="353"/>
      <c r="AH63" s="353"/>
      <c r="AI63" s="353"/>
      <c r="AJ63" s="353"/>
      <c r="AK63" s="353"/>
      <c r="AL63" s="353"/>
      <c r="AM63" s="353"/>
      <c r="AN63" s="353"/>
      <c r="AO63" s="353"/>
      <c r="AP63" s="353"/>
      <c r="AQ63" s="220">
        <f>SUM(AE63:AP63)</f>
        <v>0</v>
      </c>
    </row>
    <row r="64" spans="1:43" s="60" customFormat="1">
      <c r="B64" s="217">
        <f>'1.) Kapitalbedarfsplan'!B16</f>
        <v>0</v>
      </c>
      <c r="C64" s="39" t="str">
        <f>'1.) Kapitalbedarfsplan'!C16</f>
        <v>Anmeldegebühr Patent</v>
      </c>
      <c r="D64" s="261"/>
      <c r="E64" s="362"/>
      <c r="F64" s="353"/>
      <c r="G64" s="353">
        <v>300</v>
      </c>
      <c r="H64" s="353"/>
      <c r="I64" s="353"/>
      <c r="J64" s="353"/>
      <c r="K64" s="353"/>
      <c r="L64" s="353"/>
      <c r="M64" s="353"/>
      <c r="N64" s="353"/>
      <c r="O64" s="353"/>
      <c r="P64" s="353"/>
      <c r="Q64" s="220">
        <f t="shared" ref="Q64:Q69" si="211">SUM(E64:P64)</f>
        <v>300</v>
      </c>
      <c r="R64" s="353"/>
      <c r="S64" s="353"/>
      <c r="T64" s="353"/>
      <c r="U64" s="353"/>
      <c r="V64" s="353"/>
      <c r="W64" s="353"/>
      <c r="X64" s="353"/>
      <c r="Y64" s="353"/>
      <c r="Z64" s="353"/>
      <c r="AA64" s="353"/>
      <c r="AB64" s="353"/>
      <c r="AC64" s="353"/>
      <c r="AD64" s="220">
        <f t="shared" ref="AD64:AD69" si="212">SUM(R64:AC64)</f>
        <v>0</v>
      </c>
      <c r="AE64" s="353"/>
      <c r="AF64" s="353"/>
      <c r="AG64" s="353"/>
      <c r="AH64" s="353"/>
      <c r="AI64" s="353"/>
      <c r="AJ64" s="353"/>
      <c r="AK64" s="353"/>
      <c r="AL64" s="353"/>
      <c r="AM64" s="353"/>
      <c r="AN64" s="353"/>
      <c r="AO64" s="353"/>
      <c r="AP64" s="353"/>
      <c r="AQ64" s="220">
        <f t="shared" ref="AQ64:AQ69" si="213">SUM(AE64:AP64)</f>
        <v>0</v>
      </c>
    </row>
    <row r="65" spans="2:43" s="60" customFormat="1">
      <c r="B65" s="217">
        <f>'1.) Kapitalbedarfsplan'!B17</f>
        <v>0</v>
      </c>
      <c r="C65" s="39" t="str">
        <f>'1.) Kapitalbedarfsplan'!C17</f>
        <v>Anmeldegebühr Marke</v>
      </c>
      <c r="D65" s="261"/>
      <c r="E65" s="362"/>
      <c r="F65" s="353"/>
      <c r="G65" s="353">
        <v>150</v>
      </c>
      <c r="H65" s="353"/>
      <c r="I65" s="353"/>
      <c r="J65" s="353"/>
      <c r="K65" s="353"/>
      <c r="L65" s="353"/>
      <c r="M65" s="353"/>
      <c r="N65" s="353"/>
      <c r="O65" s="353"/>
      <c r="P65" s="353"/>
      <c r="Q65" s="220">
        <f t="shared" si="211"/>
        <v>150</v>
      </c>
      <c r="R65" s="353"/>
      <c r="S65" s="353"/>
      <c r="T65" s="353"/>
      <c r="U65" s="353"/>
      <c r="V65" s="353"/>
      <c r="W65" s="353"/>
      <c r="X65" s="353"/>
      <c r="Y65" s="353"/>
      <c r="Z65" s="353"/>
      <c r="AA65" s="353"/>
      <c r="AB65" s="353"/>
      <c r="AC65" s="353"/>
      <c r="AD65" s="220">
        <f t="shared" si="212"/>
        <v>0</v>
      </c>
      <c r="AE65" s="353"/>
      <c r="AF65" s="353"/>
      <c r="AG65" s="353"/>
      <c r="AH65" s="353"/>
      <c r="AI65" s="353"/>
      <c r="AJ65" s="353"/>
      <c r="AK65" s="353"/>
      <c r="AL65" s="353"/>
      <c r="AM65" s="353"/>
      <c r="AN65" s="353"/>
      <c r="AO65" s="353"/>
      <c r="AP65" s="353"/>
      <c r="AQ65" s="220">
        <f t="shared" si="213"/>
        <v>0</v>
      </c>
    </row>
    <row r="66" spans="2:43" s="60" customFormat="1">
      <c r="B66" s="217">
        <f>'1.) Kapitalbedarfsplan'!B18</f>
        <v>0</v>
      </c>
      <c r="C66" s="39" t="str">
        <f>'1.) Kapitalbedarfsplan'!C18</f>
        <v>Gewerbeanmeldung</v>
      </c>
      <c r="D66" s="261"/>
      <c r="E66" s="362">
        <v>20</v>
      </c>
      <c r="F66" s="353"/>
      <c r="G66" s="353"/>
      <c r="H66" s="353"/>
      <c r="I66" s="353"/>
      <c r="J66" s="353"/>
      <c r="K66" s="353"/>
      <c r="L66" s="353"/>
      <c r="M66" s="353"/>
      <c r="N66" s="353"/>
      <c r="O66" s="353"/>
      <c r="P66" s="353"/>
      <c r="Q66" s="220">
        <f t="shared" si="211"/>
        <v>20</v>
      </c>
      <c r="R66" s="353"/>
      <c r="S66" s="353"/>
      <c r="T66" s="353"/>
      <c r="U66" s="353"/>
      <c r="V66" s="353"/>
      <c r="W66" s="353"/>
      <c r="X66" s="353"/>
      <c r="Y66" s="353"/>
      <c r="Z66" s="353"/>
      <c r="AA66" s="353"/>
      <c r="AB66" s="353"/>
      <c r="AC66" s="353"/>
      <c r="AD66" s="220">
        <f t="shared" si="212"/>
        <v>0</v>
      </c>
      <c r="AE66" s="353"/>
      <c r="AF66" s="353"/>
      <c r="AG66" s="353"/>
      <c r="AH66" s="353"/>
      <c r="AI66" s="353"/>
      <c r="AJ66" s="353"/>
      <c r="AK66" s="353"/>
      <c r="AL66" s="353"/>
      <c r="AM66" s="353"/>
      <c r="AN66" s="353"/>
      <c r="AO66" s="353"/>
      <c r="AP66" s="353"/>
      <c r="AQ66" s="220">
        <f t="shared" si="213"/>
        <v>0</v>
      </c>
    </row>
    <row r="67" spans="2:43" s="60" customFormat="1">
      <c r="B67" s="217"/>
      <c r="C67" s="39" t="str">
        <f>'1.) Kapitalbedarfsplan'!C19</f>
        <v>Eintragung Handelsregister</v>
      </c>
      <c r="D67" s="261"/>
      <c r="E67" s="362">
        <v>500</v>
      </c>
      <c r="F67" s="353"/>
      <c r="G67" s="353"/>
      <c r="H67" s="353"/>
      <c r="I67" s="353"/>
      <c r="J67" s="353"/>
      <c r="K67" s="353"/>
      <c r="L67" s="353"/>
      <c r="M67" s="353"/>
      <c r="N67" s="353"/>
      <c r="O67" s="353"/>
      <c r="P67" s="353"/>
      <c r="Q67" s="220">
        <f t="shared" si="211"/>
        <v>500</v>
      </c>
      <c r="R67" s="353"/>
      <c r="S67" s="353"/>
      <c r="T67" s="353"/>
      <c r="U67" s="353"/>
      <c r="V67" s="353"/>
      <c r="W67" s="353"/>
      <c r="X67" s="353"/>
      <c r="Y67" s="353"/>
      <c r="Z67" s="353"/>
      <c r="AA67" s="353"/>
      <c r="AB67" s="353"/>
      <c r="AC67" s="353"/>
      <c r="AD67" s="220">
        <f t="shared" si="212"/>
        <v>0</v>
      </c>
      <c r="AE67" s="353"/>
      <c r="AF67" s="353"/>
      <c r="AG67" s="353"/>
      <c r="AH67" s="353"/>
      <c r="AI67" s="353"/>
      <c r="AJ67" s="353"/>
      <c r="AK67" s="353"/>
      <c r="AL67" s="353"/>
      <c r="AM67" s="353"/>
      <c r="AN67" s="353"/>
      <c r="AO67" s="353"/>
      <c r="AP67" s="353"/>
      <c r="AQ67" s="220">
        <f t="shared" si="213"/>
        <v>0</v>
      </c>
    </row>
    <row r="68" spans="2:43" s="60" customFormat="1">
      <c r="B68" s="217">
        <f>'1.) Kapitalbedarfsplan'!B20</f>
        <v>0</v>
      </c>
      <c r="C68" s="39" t="str">
        <f>'1.) Kapitalbedarfsplan'!C20</f>
        <v>Einmalige Lizenz- oder Franchisegebühr</v>
      </c>
      <c r="D68" s="261"/>
      <c r="E68" s="362"/>
      <c r="F68" s="353"/>
      <c r="G68" s="353"/>
      <c r="H68" s="353"/>
      <c r="I68" s="353"/>
      <c r="J68" s="353"/>
      <c r="K68" s="353"/>
      <c r="L68" s="353"/>
      <c r="M68" s="353"/>
      <c r="N68" s="353"/>
      <c r="O68" s="353"/>
      <c r="P68" s="353"/>
      <c r="Q68" s="220">
        <f t="shared" si="211"/>
        <v>0</v>
      </c>
      <c r="R68" s="353"/>
      <c r="S68" s="353"/>
      <c r="T68" s="353"/>
      <c r="U68" s="353"/>
      <c r="V68" s="353"/>
      <c r="W68" s="353"/>
      <c r="X68" s="353"/>
      <c r="Y68" s="353"/>
      <c r="Z68" s="353"/>
      <c r="AA68" s="353"/>
      <c r="AB68" s="353"/>
      <c r="AC68" s="353"/>
      <c r="AD68" s="220">
        <f t="shared" si="212"/>
        <v>0</v>
      </c>
      <c r="AE68" s="353"/>
      <c r="AF68" s="353"/>
      <c r="AG68" s="353"/>
      <c r="AH68" s="353"/>
      <c r="AI68" s="353"/>
      <c r="AJ68" s="353"/>
      <c r="AK68" s="353"/>
      <c r="AL68" s="353"/>
      <c r="AM68" s="353"/>
      <c r="AN68" s="353"/>
      <c r="AO68" s="353"/>
      <c r="AP68" s="353"/>
      <c r="AQ68" s="220">
        <f t="shared" si="213"/>
        <v>0</v>
      </c>
    </row>
    <row r="69" spans="2:43" s="60" customFormat="1">
      <c r="B69" s="217">
        <f>'1.) Kapitalbedarfsplan'!B21</f>
        <v>0</v>
      </c>
      <c r="C69" s="39" t="str">
        <f>'1.) Kapitalbedarfsplan'!C21</f>
        <v>Sonstige</v>
      </c>
      <c r="D69" s="261"/>
      <c r="E69" s="362">
        <v>30</v>
      </c>
      <c r="F69" s="353"/>
      <c r="G69" s="353"/>
      <c r="H69" s="353"/>
      <c r="I69" s="353"/>
      <c r="J69" s="353"/>
      <c r="K69" s="353"/>
      <c r="L69" s="353"/>
      <c r="M69" s="353"/>
      <c r="N69" s="353"/>
      <c r="O69" s="353"/>
      <c r="P69" s="353"/>
      <c r="Q69" s="220">
        <f t="shared" si="211"/>
        <v>30</v>
      </c>
      <c r="R69" s="353"/>
      <c r="S69" s="353"/>
      <c r="T69" s="353"/>
      <c r="U69" s="353"/>
      <c r="V69" s="353"/>
      <c r="W69" s="353"/>
      <c r="X69" s="353"/>
      <c r="Y69" s="353"/>
      <c r="Z69" s="353"/>
      <c r="AA69" s="353"/>
      <c r="AB69" s="353"/>
      <c r="AC69" s="353"/>
      <c r="AD69" s="220">
        <f t="shared" si="212"/>
        <v>0</v>
      </c>
      <c r="AE69" s="353"/>
      <c r="AF69" s="353"/>
      <c r="AG69" s="353"/>
      <c r="AH69" s="353"/>
      <c r="AI69" s="353"/>
      <c r="AJ69" s="353"/>
      <c r="AK69" s="353"/>
      <c r="AL69" s="353"/>
      <c r="AM69" s="353"/>
      <c r="AN69" s="353"/>
      <c r="AO69" s="353"/>
      <c r="AP69" s="353"/>
      <c r="AQ69" s="220">
        <f t="shared" si="213"/>
        <v>0</v>
      </c>
    </row>
    <row r="70" spans="2:43" s="60" customFormat="1">
      <c r="B70" s="69" t="s">
        <v>134</v>
      </c>
      <c r="C70" s="42"/>
      <c r="D70" s="262"/>
      <c r="E70" s="463"/>
      <c r="F70" s="463"/>
      <c r="G70" s="463"/>
      <c r="H70" s="463"/>
      <c r="I70" s="463"/>
      <c r="J70" s="463"/>
      <c r="K70" s="463"/>
      <c r="L70" s="463"/>
      <c r="M70" s="463"/>
      <c r="N70" s="463"/>
      <c r="O70" s="463"/>
      <c r="P70" s="464"/>
      <c r="Q70" s="221"/>
      <c r="R70" s="462"/>
      <c r="S70" s="463"/>
      <c r="T70" s="463"/>
      <c r="U70" s="463"/>
      <c r="V70" s="463"/>
      <c r="W70" s="463"/>
      <c r="X70" s="463"/>
      <c r="Y70" s="463"/>
      <c r="Z70" s="463"/>
      <c r="AA70" s="463"/>
      <c r="AB70" s="463"/>
      <c r="AC70" s="464"/>
      <c r="AD70" s="221"/>
      <c r="AE70" s="462"/>
      <c r="AF70" s="463"/>
      <c r="AG70" s="463"/>
      <c r="AH70" s="463"/>
      <c r="AI70" s="463"/>
      <c r="AJ70" s="463"/>
      <c r="AK70" s="463"/>
      <c r="AL70" s="463"/>
      <c r="AM70" s="463"/>
      <c r="AN70" s="463"/>
      <c r="AO70" s="463"/>
      <c r="AP70" s="464"/>
      <c r="AQ70" s="221"/>
    </row>
    <row r="71" spans="2:43" s="60" customFormat="1">
      <c r="B71" s="217" t="str">
        <f>'1.) Kapitalbedarfsplan'!H14</f>
        <v>Grundstück</v>
      </c>
      <c r="C71" s="340"/>
      <c r="D71" s="261"/>
      <c r="E71" s="463"/>
      <c r="F71" s="463"/>
      <c r="G71" s="463"/>
      <c r="H71" s="463"/>
      <c r="I71" s="463"/>
      <c r="J71" s="463"/>
      <c r="K71" s="463"/>
      <c r="L71" s="463"/>
      <c r="M71" s="463"/>
      <c r="N71" s="463"/>
      <c r="O71" s="463"/>
      <c r="P71" s="464"/>
      <c r="Q71" s="221"/>
      <c r="R71" s="462"/>
      <c r="S71" s="463"/>
      <c r="T71" s="463"/>
      <c r="U71" s="463"/>
      <c r="V71" s="463"/>
      <c r="W71" s="463"/>
      <c r="X71" s="463"/>
      <c r="Y71" s="463"/>
      <c r="Z71" s="463"/>
      <c r="AA71" s="463"/>
      <c r="AB71" s="463"/>
      <c r="AC71" s="464"/>
      <c r="AD71" s="221"/>
      <c r="AE71" s="462"/>
      <c r="AF71" s="463"/>
      <c r="AG71" s="463"/>
      <c r="AH71" s="463"/>
      <c r="AI71" s="463"/>
      <c r="AJ71" s="463"/>
      <c r="AK71" s="463"/>
      <c r="AL71" s="463"/>
      <c r="AM71" s="463"/>
      <c r="AN71" s="463"/>
      <c r="AO71" s="463"/>
      <c r="AP71" s="464"/>
      <c r="AQ71" s="221"/>
    </row>
    <row r="72" spans="2:43" s="60" customFormat="1">
      <c r="B72" s="217">
        <f>'1.) Kapitalbedarfsplan'!H15</f>
        <v>0</v>
      </c>
      <c r="C72" s="39" t="str">
        <f>'1.) Kapitalbedarfsplan'!I15</f>
        <v>Grundstück</v>
      </c>
      <c r="D72" s="261"/>
      <c r="E72" s="362"/>
      <c r="F72" s="353"/>
      <c r="G72" s="353"/>
      <c r="H72" s="353"/>
      <c r="I72" s="353"/>
      <c r="J72" s="353"/>
      <c r="K72" s="353"/>
      <c r="L72" s="353"/>
      <c r="M72" s="353"/>
      <c r="N72" s="353"/>
      <c r="O72" s="353"/>
      <c r="P72" s="353"/>
      <c r="Q72" s="220">
        <f t="shared" ref="Q72:Q95" si="214">SUM(E72:P72)</f>
        <v>0</v>
      </c>
      <c r="R72" s="353"/>
      <c r="S72" s="353"/>
      <c r="T72" s="353"/>
      <c r="U72" s="353"/>
      <c r="V72" s="353"/>
      <c r="W72" s="353"/>
      <c r="X72" s="353"/>
      <c r="Y72" s="353"/>
      <c r="Z72" s="353"/>
      <c r="AA72" s="353"/>
      <c r="AB72" s="353"/>
      <c r="AC72" s="353"/>
      <c r="AD72" s="220">
        <f t="shared" ref="AD72:AD95" si="215">SUM(R72:AC72)</f>
        <v>0</v>
      </c>
      <c r="AE72" s="353"/>
      <c r="AF72" s="353"/>
      <c r="AG72" s="353"/>
      <c r="AH72" s="353"/>
      <c r="AI72" s="353"/>
      <c r="AJ72" s="353"/>
      <c r="AK72" s="353"/>
      <c r="AL72" s="353"/>
      <c r="AM72" s="353"/>
      <c r="AN72" s="353"/>
      <c r="AO72" s="353"/>
      <c r="AP72" s="353"/>
      <c r="AQ72" s="220">
        <f t="shared" ref="AQ72:AQ95" si="216">SUM(AE72:AP72)</f>
        <v>0</v>
      </c>
    </row>
    <row r="73" spans="2:43" s="60" customFormat="1">
      <c r="B73" s="217">
        <f>'1.) Kapitalbedarfsplan'!H16</f>
        <v>0</v>
      </c>
      <c r="C73" s="39" t="str">
        <f>'1.) Kapitalbedarfsplan'!I16</f>
        <v>Gebäude, Räume, Hallen</v>
      </c>
      <c r="D73" s="261"/>
      <c r="E73" s="362"/>
      <c r="F73" s="353"/>
      <c r="G73" s="353"/>
      <c r="H73" s="353"/>
      <c r="I73" s="353"/>
      <c r="J73" s="353"/>
      <c r="K73" s="353"/>
      <c r="L73" s="353"/>
      <c r="M73" s="353"/>
      <c r="N73" s="353"/>
      <c r="O73" s="353"/>
      <c r="P73" s="353"/>
      <c r="Q73" s="220">
        <f t="shared" si="214"/>
        <v>0</v>
      </c>
      <c r="R73" s="353"/>
      <c r="S73" s="353"/>
      <c r="T73" s="353"/>
      <c r="U73" s="353"/>
      <c r="V73" s="353"/>
      <c r="W73" s="353"/>
      <c r="X73" s="353"/>
      <c r="Y73" s="353"/>
      <c r="Z73" s="353"/>
      <c r="AA73" s="353"/>
      <c r="AB73" s="353"/>
      <c r="AC73" s="353"/>
      <c r="AD73" s="220">
        <f t="shared" si="215"/>
        <v>0</v>
      </c>
      <c r="AE73" s="353"/>
      <c r="AF73" s="353"/>
      <c r="AG73" s="353"/>
      <c r="AH73" s="353"/>
      <c r="AI73" s="353"/>
      <c r="AJ73" s="353"/>
      <c r="AK73" s="353"/>
      <c r="AL73" s="353"/>
      <c r="AM73" s="353"/>
      <c r="AN73" s="353"/>
      <c r="AO73" s="353"/>
      <c r="AP73" s="353"/>
      <c r="AQ73" s="220">
        <f t="shared" si="216"/>
        <v>0</v>
      </c>
    </row>
    <row r="74" spans="2:43" s="60" customFormat="1">
      <c r="B74" s="217">
        <f>'1.) Kapitalbedarfsplan'!H17</f>
        <v>0</v>
      </c>
      <c r="C74" s="39" t="str">
        <f>'1.) Kapitalbedarfsplan'!I17</f>
        <v>Waren- / Materiallager</v>
      </c>
      <c r="D74" s="261"/>
      <c r="E74" s="362"/>
      <c r="F74" s="353"/>
      <c r="G74" s="353"/>
      <c r="H74" s="353"/>
      <c r="I74" s="353"/>
      <c r="J74" s="353"/>
      <c r="K74" s="353"/>
      <c r="L74" s="353"/>
      <c r="M74" s="353"/>
      <c r="N74" s="353"/>
      <c r="O74" s="353"/>
      <c r="P74" s="353"/>
      <c r="Q74" s="220">
        <f t="shared" si="214"/>
        <v>0</v>
      </c>
      <c r="R74" s="353"/>
      <c r="S74" s="353"/>
      <c r="T74" s="353"/>
      <c r="U74" s="353"/>
      <c r="V74" s="353"/>
      <c r="W74" s="353"/>
      <c r="X74" s="353"/>
      <c r="Y74" s="353"/>
      <c r="Z74" s="353"/>
      <c r="AA74" s="353"/>
      <c r="AB74" s="353"/>
      <c r="AC74" s="353"/>
      <c r="AD74" s="220">
        <f t="shared" si="215"/>
        <v>0</v>
      </c>
      <c r="AE74" s="353"/>
      <c r="AF74" s="353"/>
      <c r="AG74" s="353"/>
      <c r="AH74" s="353"/>
      <c r="AI74" s="353"/>
      <c r="AJ74" s="353"/>
      <c r="AK74" s="353"/>
      <c r="AL74" s="353"/>
      <c r="AM74" s="353"/>
      <c r="AN74" s="353"/>
      <c r="AO74" s="353"/>
      <c r="AP74" s="353"/>
      <c r="AQ74" s="220">
        <f t="shared" si="216"/>
        <v>0</v>
      </c>
    </row>
    <row r="75" spans="2:43" s="60" customFormat="1">
      <c r="B75" s="217">
        <f>'1.) Kapitalbedarfsplan'!H18</f>
        <v>0</v>
      </c>
      <c r="C75" s="39" t="str">
        <f>'1.) Kapitalbedarfsplan'!I18</f>
        <v>Umbau- / Renovierungskosten</v>
      </c>
      <c r="D75" s="261"/>
      <c r="E75" s="362"/>
      <c r="F75" s="353">
        <v>300</v>
      </c>
      <c r="G75" s="353">
        <v>200</v>
      </c>
      <c r="H75" s="353"/>
      <c r="I75" s="353"/>
      <c r="J75" s="353"/>
      <c r="K75" s="353"/>
      <c r="L75" s="353"/>
      <c r="M75" s="353"/>
      <c r="N75" s="353"/>
      <c r="O75" s="353"/>
      <c r="P75" s="353"/>
      <c r="Q75" s="220">
        <f t="shared" si="214"/>
        <v>500</v>
      </c>
      <c r="R75" s="353"/>
      <c r="S75" s="353"/>
      <c r="T75" s="353"/>
      <c r="U75" s="353"/>
      <c r="V75" s="353"/>
      <c r="W75" s="353"/>
      <c r="X75" s="353"/>
      <c r="Y75" s="353"/>
      <c r="Z75" s="353"/>
      <c r="AA75" s="353"/>
      <c r="AB75" s="353"/>
      <c r="AC75" s="353"/>
      <c r="AD75" s="220">
        <f t="shared" si="215"/>
        <v>0</v>
      </c>
      <c r="AE75" s="353"/>
      <c r="AF75" s="353"/>
      <c r="AG75" s="353"/>
      <c r="AH75" s="353"/>
      <c r="AI75" s="353"/>
      <c r="AJ75" s="353"/>
      <c r="AK75" s="353"/>
      <c r="AL75" s="353"/>
      <c r="AM75" s="353"/>
      <c r="AN75" s="353"/>
      <c r="AO75" s="353"/>
      <c r="AP75" s="353"/>
      <c r="AQ75" s="220">
        <f t="shared" si="216"/>
        <v>0</v>
      </c>
    </row>
    <row r="76" spans="2:43" s="60" customFormat="1">
      <c r="B76" s="217">
        <f>'1.) Kapitalbedarfsplan'!H19</f>
        <v>0</v>
      </c>
      <c r="C76" s="39" t="str">
        <f>'1.) Kapitalbedarfsplan'!I19</f>
        <v>Nebenkosten</v>
      </c>
      <c r="D76" s="339"/>
      <c r="E76" s="363">
        <v>100</v>
      </c>
      <c r="F76" s="354">
        <v>50</v>
      </c>
      <c r="G76" s="354">
        <v>50</v>
      </c>
      <c r="H76" s="354"/>
      <c r="I76" s="354"/>
      <c r="J76" s="354"/>
      <c r="K76" s="354"/>
      <c r="L76" s="354"/>
      <c r="M76" s="354"/>
      <c r="N76" s="354"/>
      <c r="O76" s="354"/>
      <c r="P76" s="354"/>
      <c r="Q76" s="220">
        <f t="shared" si="214"/>
        <v>200</v>
      </c>
      <c r="R76" s="354"/>
      <c r="S76" s="354"/>
      <c r="T76" s="354"/>
      <c r="U76" s="354"/>
      <c r="V76" s="354"/>
      <c r="W76" s="354"/>
      <c r="X76" s="354"/>
      <c r="Y76" s="354"/>
      <c r="Z76" s="354"/>
      <c r="AA76" s="354"/>
      <c r="AB76" s="354"/>
      <c r="AC76" s="354"/>
      <c r="AD76" s="220">
        <f t="shared" si="215"/>
        <v>0</v>
      </c>
      <c r="AE76" s="354"/>
      <c r="AF76" s="354"/>
      <c r="AG76" s="354"/>
      <c r="AH76" s="354"/>
      <c r="AI76" s="354"/>
      <c r="AJ76" s="354"/>
      <c r="AK76" s="354"/>
      <c r="AL76" s="354"/>
      <c r="AM76" s="354"/>
      <c r="AN76" s="354"/>
      <c r="AO76" s="354"/>
      <c r="AP76" s="354"/>
      <c r="AQ76" s="220">
        <f t="shared" si="216"/>
        <v>0</v>
      </c>
    </row>
    <row r="77" spans="2:43" s="60" customFormat="1">
      <c r="B77" s="217" t="str">
        <f>'1.) Kapitalbedarfsplan'!H20</f>
        <v>Produktion</v>
      </c>
      <c r="C77" s="340"/>
      <c r="D77" s="261"/>
      <c r="E77" s="463"/>
      <c r="F77" s="463"/>
      <c r="G77" s="463"/>
      <c r="H77" s="463"/>
      <c r="I77" s="463"/>
      <c r="J77" s="463"/>
      <c r="K77" s="463"/>
      <c r="L77" s="463"/>
      <c r="M77" s="463"/>
      <c r="N77" s="463"/>
      <c r="O77" s="463"/>
      <c r="P77" s="464"/>
      <c r="Q77" s="221"/>
      <c r="R77" s="462"/>
      <c r="S77" s="463"/>
      <c r="T77" s="463"/>
      <c r="U77" s="463"/>
      <c r="V77" s="463"/>
      <c r="W77" s="463"/>
      <c r="X77" s="463"/>
      <c r="Y77" s="463"/>
      <c r="Z77" s="463"/>
      <c r="AA77" s="463"/>
      <c r="AB77" s="463"/>
      <c r="AC77" s="464"/>
      <c r="AD77" s="221"/>
      <c r="AE77" s="462"/>
      <c r="AF77" s="463"/>
      <c r="AG77" s="463"/>
      <c r="AH77" s="463"/>
      <c r="AI77" s="463"/>
      <c r="AJ77" s="463"/>
      <c r="AK77" s="463"/>
      <c r="AL77" s="463"/>
      <c r="AM77" s="463"/>
      <c r="AN77" s="463"/>
      <c r="AO77" s="463"/>
      <c r="AP77" s="464"/>
      <c r="AQ77" s="221"/>
    </row>
    <row r="78" spans="2:43" s="60" customFormat="1">
      <c r="B78" s="217">
        <f>'1.) Kapitalbedarfsplan'!H21</f>
        <v>0</v>
      </c>
      <c r="C78" s="39" t="str">
        <f>'1.) Kapitalbedarfsplan'!I21</f>
        <v>Produktionsmaschine "BackSound"</v>
      </c>
      <c r="D78" s="261"/>
      <c r="E78" s="362"/>
      <c r="F78" s="353">
        <v>2000</v>
      </c>
      <c r="G78" s="353"/>
      <c r="H78" s="353"/>
      <c r="I78" s="353"/>
      <c r="J78" s="353"/>
      <c r="K78" s="353"/>
      <c r="L78" s="353"/>
      <c r="M78" s="353"/>
      <c r="N78" s="353"/>
      <c r="O78" s="353"/>
      <c r="P78" s="353"/>
      <c r="Q78" s="220">
        <f t="shared" si="214"/>
        <v>2000</v>
      </c>
      <c r="R78" s="353"/>
      <c r="S78" s="353"/>
      <c r="T78" s="353"/>
      <c r="U78" s="353"/>
      <c r="V78" s="353"/>
      <c r="W78" s="353"/>
      <c r="X78" s="353"/>
      <c r="Y78" s="353"/>
      <c r="Z78" s="353"/>
      <c r="AA78" s="353"/>
      <c r="AB78" s="353"/>
      <c r="AC78" s="353"/>
      <c r="AD78" s="220">
        <f t="shared" si="215"/>
        <v>0</v>
      </c>
      <c r="AE78" s="353"/>
      <c r="AF78" s="353"/>
      <c r="AG78" s="353"/>
      <c r="AH78" s="353"/>
      <c r="AI78" s="353"/>
      <c r="AJ78" s="353"/>
      <c r="AK78" s="353"/>
      <c r="AL78" s="353"/>
      <c r="AM78" s="353"/>
      <c r="AN78" s="353"/>
      <c r="AO78" s="353"/>
      <c r="AP78" s="353"/>
      <c r="AQ78" s="220">
        <f t="shared" si="216"/>
        <v>0</v>
      </c>
    </row>
    <row r="79" spans="2:43" s="60" customFormat="1">
      <c r="B79" s="217">
        <f>'1.) Kapitalbedarfsplan'!H22</f>
        <v>0</v>
      </c>
      <c r="C79" s="39" t="str">
        <f>'1.) Kapitalbedarfsplan'!I22</f>
        <v>Verpackungsmaschine</v>
      </c>
      <c r="D79" s="261"/>
      <c r="E79" s="362"/>
      <c r="F79" s="353">
        <v>1000</v>
      </c>
      <c r="G79" s="353"/>
      <c r="H79" s="353"/>
      <c r="I79" s="353"/>
      <c r="J79" s="353"/>
      <c r="K79" s="353"/>
      <c r="L79" s="353"/>
      <c r="M79" s="353"/>
      <c r="N79" s="353"/>
      <c r="O79" s="353"/>
      <c r="P79" s="353"/>
      <c r="Q79" s="220">
        <f t="shared" si="214"/>
        <v>1000</v>
      </c>
      <c r="R79" s="353"/>
      <c r="S79" s="353"/>
      <c r="T79" s="353"/>
      <c r="U79" s="353"/>
      <c r="V79" s="353"/>
      <c r="W79" s="353"/>
      <c r="X79" s="353"/>
      <c r="Y79" s="353"/>
      <c r="Z79" s="353"/>
      <c r="AA79" s="353"/>
      <c r="AB79" s="353"/>
      <c r="AC79" s="353"/>
      <c r="AD79" s="220">
        <f t="shared" si="215"/>
        <v>0</v>
      </c>
      <c r="AE79" s="353"/>
      <c r="AF79" s="353"/>
      <c r="AG79" s="353"/>
      <c r="AH79" s="353"/>
      <c r="AI79" s="353"/>
      <c r="AJ79" s="353"/>
      <c r="AK79" s="353"/>
      <c r="AL79" s="353"/>
      <c r="AM79" s="353"/>
      <c r="AN79" s="353"/>
      <c r="AO79" s="353"/>
      <c r="AP79" s="353"/>
      <c r="AQ79" s="220">
        <f t="shared" si="216"/>
        <v>0</v>
      </c>
    </row>
    <row r="80" spans="2:43" s="60" customFormat="1">
      <c r="B80" s="217">
        <f>'1.) Kapitalbedarfsplan'!H23</f>
        <v>0</v>
      </c>
      <c r="C80" s="39" t="str">
        <f>'1.) Kapitalbedarfsplan'!I23</f>
        <v>Fuhrpark / Betriebsfahrzeuge</v>
      </c>
      <c r="D80" s="261"/>
      <c r="E80" s="362"/>
      <c r="F80" s="353"/>
      <c r="G80" s="353"/>
      <c r="H80" s="353"/>
      <c r="I80" s="353"/>
      <c r="J80" s="353"/>
      <c r="K80" s="353"/>
      <c r="L80" s="353"/>
      <c r="M80" s="353"/>
      <c r="N80" s="353"/>
      <c r="O80" s="353"/>
      <c r="P80" s="353"/>
      <c r="Q80" s="220">
        <f t="shared" si="214"/>
        <v>0</v>
      </c>
      <c r="R80" s="353"/>
      <c r="S80" s="353"/>
      <c r="T80" s="353"/>
      <c r="U80" s="353"/>
      <c r="V80" s="353"/>
      <c r="W80" s="353"/>
      <c r="X80" s="353"/>
      <c r="Y80" s="353"/>
      <c r="Z80" s="353"/>
      <c r="AA80" s="353"/>
      <c r="AB80" s="353"/>
      <c r="AC80" s="353"/>
      <c r="AD80" s="220">
        <f t="shared" si="215"/>
        <v>0</v>
      </c>
      <c r="AE80" s="353"/>
      <c r="AF80" s="353"/>
      <c r="AG80" s="353"/>
      <c r="AH80" s="353"/>
      <c r="AI80" s="353"/>
      <c r="AJ80" s="353"/>
      <c r="AK80" s="353"/>
      <c r="AL80" s="353"/>
      <c r="AM80" s="353"/>
      <c r="AN80" s="353"/>
      <c r="AO80" s="353"/>
      <c r="AP80" s="353"/>
      <c r="AQ80" s="220">
        <f t="shared" si="216"/>
        <v>0</v>
      </c>
    </row>
    <row r="81" spans="2:43" s="60" customFormat="1">
      <c r="B81" s="217">
        <f>'1.) Kapitalbedarfsplan'!H24</f>
        <v>0</v>
      </c>
      <c r="C81" s="39" t="str">
        <f>'1.) Kapitalbedarfsplan'!I24</f>
        <v>Aktivierte Eigenleistungen (4)</v>
      </c>
      <c r="D81" s="339"/>
      <c r="E81" s="363"/>
      <c r="F81" s="354"/>
      <c r="G81" s="354"/>
      <c r="H81" s="354"/>
      <c r="I81" s="354"/>
      <c r="J81" s="354"/>
      <c r="K81" s="354"/>
      <c r="L81" s="354"/>
      <c r="M81" s="354"/>
      <c r="N81" s="354"/>
      <c r="O81" s="354"/>
      <c r="P81" s="354"/>
      <c r="Q81" s="220">
        <f t="shared" si="214"/>
        <v>0</v>
      </c>
      <c r="R81" s="354"/>
      <c r="S81" s="354"/>
      <c r="T81" s="354"/>
      <c r="U81" s="354"/>
      <c r="V81" s="354"/>
      <c r="W81" s="354"/>
      <c r="X81" s="354"/>
      <c r="Y81" s="354"/>
      <c r="Z81" s="354"/>
      <c r="AA81" s="354"/>
      <c r="AB81" s="354"/>
      <c r="AC81" s="354"/>
      <c r="AD81" s="220">
        <f t="shared" si="215"/>
        <v>0</v>
      </c>
      <c r="AE81" s="354"/>
      <c r="AF81" s="354"/>
      <c r="AG81" s="354"/>
      <c r="AH81" s="354"/>
      <c r="AI81" s="354"/>
      <c r="AJ81" s="354"/>
      <c r="AK81" s="354"/>
      <c r="AL81" s="354"/>
      <c r="AM81" s="354"/>
      <c r="AN81" s="354"/>
      <c r="AO81" s="354"/>
      <c r="AP81" s="354"/>
      <c r="AQ81" s="220">
        <f t="shared" si="216"/>
        <v>0</v>
      </c>
    </row>
    <row r="82" spans="2:43" s="60" customFormat="1">
      <c r="B82" s="217" t="str">
        <f>'1.) Kapitalbedarfsplan'!H25</f>
        <v>Produktkosten</v>
      </c>
      <c r="C82" s="340"/>
      <c r="D82" s="261"/>
      <c r="E82" s="463"/>
      <c r="F82" s="463"/>
      <c r="G82" s="463"/>
      <c r="H82" s="463"/>
      <c r="I82" s="463"/>
      <c r="J82" s="463"/>
      <c r="K82" s="463"/>
      <c r="L82" s="463"/>
      <c r="M82" s="463"/>
      <c r="N82" s="463"/>
      <c r="O82" s="463"/>
      <c r="P82" s="464"/>
      <c r="Q82" s="221"/>
      <c r="R82" s="462"/>
      <c r="S82" s="463"/>
      <c r="T82" s="463"/>
      <c r="U82" s="463"/>
      <c r="V82" s="463"/>
      <c r="W82" s="463"/>
      <c r="X82" s="463"/>
      <c r="Y82" s="463"/>
      <c r="Z82" s="463"/>
      <c r="AA82" s="463"/>
      <c r="AB82" s="463"/>
      <c r="AC82" s="464"/>
      <c r="AD82" s="221"/>
      <c r="AE82" s="462"/>
      <c r="AF82" s="463"/>
      <c r="AG82" s="463"/>
      <c r="AH82" s="463"/>
      <c r="AI82" s="463"/>
      <c r="AJ82" s="463"/>
      <c r="AK82" s="463"/>
      <c r="AL82" s="463"/>
      <c r="AM82" s="463"/>
      <c r="AN82" s="463"/>
      <c r="AO82" s="463"/>
      <c r="AP82" s="464"/>
      <c r="AQ82" s="221"/>
    </row>
    <row r="83" spans="2:43" s="60" customFormat="1">
      <c r="B83" s="217">
        <f>'1.) Kapitalbedarfsplan'!H26</f>
        <v>0</v>
      </c>
      <c r="C83" s="39" t="str">
        <f>'1.) Kapitalbedarfsplan'!I26</f>
        <v>Prototyp "BackSound"</v>
      </c>
      <c r="D83" s="261"/>
      <c r="E83" s="392"/>
      <c r="F83" s="393"/>
      <c r="G83" s="393"/>
      <c r="H83" s="393"/>
      <c r="I83" s="393"/>
      <c r="J83" s="393">
        <v>1000</v>
      </c>
      <c r="K83" s="393">
        <v>1000</v>
      </c>
      <c r="L83" s="393">
        <v>1000</v>
      </c>
      <c r="M83" s="393">
        <v>1000</v>
      </c>
      <c r="N83" s="393">
        <v>1000</v>
      </c>
      <c r="O83" s="353"/>
      <c r="P83" s="353"/>
      <c r="Q83" s="220">
        <f t="shared" si="214"/>
        <v>5000</v>
      </c>
      <c r="R83" s="353"/>
      <c r="S83" s="353"/>
      <c r="T83" s="353"/>
      <c r="U83" s="353"/>
      <c r="V83" s="353"/>
      <c r="W83" s="353"/>
      <c r="X83" s="353"/>
      <c r="Y83" s="353"/>
      <c r="Z83" s="353"/>
      <c r="AA83" s="353"/>
      <c r="AB83" s="353"/>
      <c r="AC83" s="353"/>
      <c r="AD83" s="220">
        <f t="shared" si="215"/>
        <v>0</v>
      </c>
      <c r="AE83" s="353"/>
      <c r="AF83" s="353"/>
      <c r="AG83" s="353"/>
      <c r="AH83" s="353"/>
      <c r="AI83" s="353"/>
      <c r="AJ83" s="353"/>
      <c r="AK83" s="353"/>
      <c r="AL83" s="353"/>
      <c r="AM83" s="353"/>
      <c r="AN83" s="353"/>
      <c r="AO83" s="353"/>
      <c r="AP83" s="353"/>
      <c r="AQ83" s="220">
        <f t="shared" si="216"/>
        <v>0</v>
      </c>
    </row>
    <row r="84" spans="2:43" s="60" customFormat="1">
      <c r="B84" s="217">
        <f>'1.) Kapitalbedarfsplan'!H27</f>
        <v>0</v>
      </c>
      <c r="C84" s="39" t="str">
        <f>'1.) Kapitalbedarfsplan'!I27</f>
        <v>Entwicklung "BackSound"</v>
      </c>
      <c r="D84" s="261"/>
      <c r="E84" s="392"/>
      <c r="F84" s="393"/>
      <c r="G84" s="393"/>
      <c r="H84" s="393"/>
      <c r="I84" s="393">
        <v>1000</v>
      </c>
      <c r="J84" s="393">
        <v>1000</v>
      </c>
      <c r="K84" s="393">
        <v>1000</v>
      </c>
      <c r="L84" s="393">
        <v>1000</v>
      </c>
      <c r="M84" s="353"/>
      <c r="N84" s="353"/>
      <c r="O84" s="353"/>
      <c r="P84" s="353"/>
      <c r="Q84" s="220">
        <f t="shared" si="214"/>
        <v>4000</v>
      </c>
      <c r="R84" s="353">
        <v>3000</v>
      </c>
      <c r="S84" s="353">
        <v>1000</v>
      </c>
      <c r="T84" s="353">
        <v>1000</v>
      </c>
      <c r="U84" s="353">
        <v>1000</v>
      </c>
      <c r="V84" s="353"/>
      <c r="W84" s="353">
        <v>500</v>
      </c>
      <c r="X84" s="353"/>
      <c r="Y84" s="353"/>
      <c r="Z84" s="353"/>
      <c r="AA84" s="353">
        <v>1000</v>
      </c>
      <c r="AB84" s="353"/>
      <c r="AC84" s="353"/>
      <c r="AD84" s="220">
        <f t="shared" si="215"/>
        <v>7500</v>
      </c>
      <c r="AE84" s="353">
        <v>1000</v>
      </c>
      <c r="AF84" s="353"/>
      <c r="AG84" s="353"/>
      <c r="AH84" s="353"/>
      <c r="AI84" s="353"/>
      <c r="AJ84" s="353"/>
      <c r="AK84" s="353"/>
      <c r="AL84" s="353">
        <v>500</v>
      </c>
      <c r="AM84" s="353"/>
      <c r="AN84" s="353"/>
      <c r="AO84" s="353"/>
      <c r="AP84" s="353"/>
      <c r="AQ84" s="220">
        <f t="shared" si="216"/>
        <v>1500</v>
      </c>
    </row>
    <row r="85" spans="2:43" s="60" customFormat="1">
      <c r="B85" s="217">
        <f>'1.) Kapitalbedarfsplan'!H28</f>
        <v>0</v>
      </c>
      <c r="C85" s="39" t="str">
        <f>'1.) Kapitalbedarfsplan'!I28</f>
        <v>Design "BackSound"</v>
      </c>
      <c r="D85" s="339"/>
      <c r="E85" s="392"/>
      <c r="F85" s="394">
        <v>500</v>
      </c>
      <c r="G85" s="394">
        <v>500</v>
      </c>
      <c r="H85" s="394">
        <v>500</v>
      </c>
      <c r="I85" s="394">
        <v>500</v>
      </c>
      <c r="J85" s="394"/>
      <c r="K85" s="394"/>
      <c r="L85" s="354"/>
      <c r="M85" s="354"/>
      <c r="N85" s="354"/>
      <c r="O85" s="354"/>
      <c r="P85" s="354"/>
      <c r="Q85" s="220">
        <f>SUM(E85:P85)</f>
        <v>2000</v>
      </c>
      <c r="R85" s="354">
        <v>1000</v>
      </c>
      <c r="S85" s="354">
        <v>1000</v>
      </c>
      <c r="T85" s="354"/>
      <c r="U85" s="354"/>
      <c r="V85" s="354"/>
      <c r="W85" s="354"/>
      <c r="X85" s="354"/>
      <c r="Y85" s="354">
        <v>1000</v>
      </c>
      <c r="Z85" s="354"/>
      <c r="AA85" s="354">
        <v>1000</v>
      </c>
      <c r="AB85" s="354"/>
      <c r="AC85" s="354"/>
      <c r="AD85" s="220">
        <f t="shared" si="215"/>
        <v>4000</v>
      </c>
      <c r="AE85" s="354">
        <v>250</v>
      </c>
      <c r="AF85" s="354"/>
      <c r="AG85" s="354"/>
      <c r="AH85" s="354"/>
      <c r="AI85" s="354"/>
      <c r="AJ85" s="354"/>
      <c r="AK85" s="354"/>
      <c r="AL85" s="354">
        <v>500</v>
      </c>
      <c r="AM85" s="354"/>
      <c r="AN85" s="354"/>
      <c r="AO85" s="354"/>
      <c r="AP85" s="354"/>
      <c r="AQ85" s="220">
        <f t="shared" si="216"/>
        <v>750</v>
      </c>
    </row>
    <row r="86" spans="2:43" s="60" customFormat="1">
      <c r="B86" s="217" t="str">
        <f>'1.) Kapitalbedarfsplan'!H29</f>
        <v>Geschäftsausstattung</v>
      </c>
      <c r="C86" s="340"/>
      <c r="D86" s="261"/>
      <c r="E86" s="463"/>
      <c r="F86" s="463"/>
      <c r="G86" s="463"/>
      <c r="H86" s="463"/>
      <c r="I86" s="463"/>
      <c r="J86" s="463"/>
      <c r="K86" s="463"/>
      <c r="L86" s="463"/>
      <c r="M86" s="463"/>
      <c r="N86" s="463"/>
      <c r="O86" s="463"/>
      <c r="P86" s="464"/>
      <c r="Q86" s="221"/>
      <c r="R86" s="462"/>
      <c r="S86" s="463"/>
      <c r="T86" s="463"/>
      <c r="U86" s="463"/>
      <c r="V86" s="463"/>
      <c r="W86" s="463"/>
      <c r="X86" s="463"/>
      <c r="Y86" s="463"/>
      <c r="Z86" s="463"/>
      <c r="AA86" s="463"/>
      <c r="AB86" s="463"/>
      <c r="AC86" s="464"/>
      <c r="AD86" s="221"/>
      <c r="AE86" s="462"/>
      <c r="AF86" s="463"/>
      <c r="AG86" s="463"/>
      <c r="AH86" s="463"/>
      <c r="AI86" s="463"/>
      <c r="AJ86" s="463"/>
      <c r="AK86" s="463"/>
      <c r="AL86" s="463"/>
      <c r="AM86" s="463"/>
      <c r="AN86" s="463"/>
      <c r="AO86" s="463"/>
      <c r="AP86" s="464"/>
      <c r="AQ86" s="221"/>
    </row>
    <row r="87" spans="2:43" s="60" customFormat="1">
      <c r="B87" s="217">
        <f>'1.) Kapitalbedarfsplan'!H30</f>
        <v>0</v>
      </c>
      <c r="C87" s="39" t="str">
        <f>'1.) Kapitalbedarfsplan'!I30</f>
        <v>Büromöbel</v>
      </c>
      <c r="D87" s="261"/>
      <c r="E87" s="395">
        <v>2000</v>
      </c>
      <c r="F87" s="353"/>
      <c r="G87" s="353"/>
      <c r="H87" s="353"/>
      <c r="I87" s="353"/>
      <c r="J87" s="353"/>
      <c r="K87" s="353"/>
      <c r="L87" s="353"/>
      <c r="M87" s="353"/>
      <c r="N87" s="353"/>
      <c r="O87" s="353"/>
      <c r="P87" s="353"/>
      <c r="Q87" s="220">
        <f t="shared" si="214"/>
        <v>2000</v>
      </c>
      <c r="R87" s="353"/>
      <c r="S87" s="353"/>
      <c r="T87" s="353">
        <v>1000</v>
      </c>
      <c r="U87" s="353"/>
      <c r="V87" s="353"/>
      <c r="W87" s="353"/>
      <c r="X87" s="353"/>
      <c r="Y87" s="353"/>
      <c r="Z87" s="353"/>
      <c r="AA87" s="353"/>
      <c r="AB87" s="353"/>
      <c r="AC87" s="353"/>
      <c r="AD87" s="220">
        <f t="shared" si="215"/>
        <v>1000</v>
      </c>
      <c r="AE87" s="353">
        <v>1000</v>
      </c>
      <c r="AF87" s="353"/>
      <c r="AG87" s="353"/>
      <c r="AH87" s="353"/>
      <c r="AI87" s="353"/>
      <c r="AJ87" s="353"/>
      <c r="AK87" s="353"/>
      <c r="AL87" s="353"/>
      <c r="AM87" s="353"/>
      <c r="AN87" s="353"/>
      <c r="AO87" s="353"/>
      <c r="AP87" s="353"/>
      <c r="AQ87" s="220">
        <f t="shared" si="216"/>
        <v>1000</v>
      </c>
    </row>
    <row r="88" spans="2:43" s="60" customFormat="1">
      <c r="B88" s="217">
        <f>'1.) Kapitalbedarfsplan'!H31</f>
        <v>0</v>
      </c>
      <c r="C88" s="39" t="str">
        <f>'1.) Kapitalbedarfsplan'!I31</f>
        <v>PC, Drucker,Telefon, DSL, etc.</v>
      </c>
      <c r="D88" s="261"/>
      <c r="E88" s="395">
        <v>800</v>
      </c>
      <c r="F88" s="353"/>
      <c r="G88" s="353"/>
      <c r="H88" s="353"/>
      <c r="I88" s="353"/>
      <c r="J88" s="353"/>
      <c r="K88" s="353"/>
      <c r="L88" s="353"/>
      <c r="M88" s="353"/>
      <c r="N88" s="353"/>
      <c r="O88" s="353"/>
      <c r="P88" s="353"/>
      <c r="Q88" s="220">
        <f t="shared" si="214"/>
        <v>800</v>
      </c>
      <c r="R88" s="353"/>
      <c r="S88" s="353"/>
      <c r="T88" s="353">
        <v>3000</v>
      </c>
      <c r="U88" s="353"/>
      <c r="V88" s="353"/>
      <c r="W88" s="353"/>
      <c r="X88" s="353"/>
      <c r="Y88" s="353"/>
      <c r="Z88" s="353"/>
      <c r="AA88" s="353"/>
      <c r="AB88" s="353"/>
      <c r="AC88" s="353"/>
      <c r="AD88" s="220">
        <f t="shared" si="215"/>
        <v>3000</v>
      </c>
      <c r="AE88" s="353">
        <v>2000</v>
      </c>
      <c r="AF88" s="353"/>
      <c r="AG88" s="353"/>
      <c r="AH88" s="353"/>
      <c r="AI88" s="353"/>
      <c r="AJ88" s="353"/>
      <c r="AK88" s="353"/>
      <c r="AL88" s="353"/>
      <c r="AM88" s="353"/>
      <c r="AN88" s="353"/>
      <c r="AO88" s="353"/>
      <c r="AP88" s="353"/>
      <c r="AQ88" s="220">
        <f t="shared" si="216"/>
        <v>2000</v>
      </c>
    </row>
    <row r="89" spans="2:43" s="60" customFormat="1">
      <c r="B89" s="217">
        <f>'1.) Kapitalbedarfsplan'!H32</f>
        <v>0</v>
      </c>
      <c r="C89" s="39" t="str">
        <f>'1.) Kapitalbedarfsplan'!I32</f>
        <v>Kassen, Kassenbestand</v>
      </c>
      <c r="D89" s="261"/>
      <c r="E89" s="395">
        <v>200</v>
      </c>
      <c r="F89" s="353"/>
      <c r="G89" s="353"/>
      <c r="H89" s="353"/>
      <c r="I89" s="353"/>
      <c r="J89" s="353"/>
      <c r="K89" s="353"/>
      <c r="L89" s="353"/>
      <c r="M89" s="353"/>
      <c r="N89" s="353"/>
      <c r="O89" s="353"/>
      <c r="P89" s="353"/>
      <c r="Q89" s="220">
        <f t="shared" si="214"/>
        <v>200</v>
      </c>
      <c r="R89" s="353"/>
      <c r="S89" s="353"/>
      <c r="T89" s="353"/>
      <c r="U89" s="353"/>
      <c r="V89" s="353"/>
      <c r="W89" s="353"/>
      <c r="X89" s="353"/>
      <c r="Y89" s="353"/>
      <c r="Z89" s="353"/>
      <c r="AA89" s="353"/>
      <c r="AB89" s="353"/>
      <c r="AC89" s="353"/>
      <c r="AD89" s="220">
        <f t="shared" si="215"/>
        <v>0</v>
      </c>
      <c r="AE89" s="353"/>
      <c r="AF89" s="353"/>
      <c r="AG89" s="353"/>
      <c r="AH89" s="353"/>
      <c r="AI89" s="353"/>
      <c r="AJ89" s="353"/>
      <c r="AK89" s="353"/>
      <c r="AL89" s="353"/>
      <c r="AM89" s="353"/>
      <c r="AN89" s="353"/>
      <c r="AO89" s="353"/>
      <c r="AP89" s="353"/>
      <c r="AQ89" s="220">
        <f t="shared" si="216"/>
        <v>0</v>
      </c>
    </row>
    <row r="90" spans="2:43" s="60" customFormat="1">
      <c r="B90" s="217">
        <f>'1.) Kapitalbedarfsplan'!H33</f>
        <v>0</v>
      </c>
      <c r="C90" s="39" t="str">
        <f>'1.) Kapitalbedarfsplan'!I33</f>
        <v>Software</v>
      </c>
      <c r="D90" s="261"/>
      <c r="E90" s="395">
        <v>600</v>
      </c>
      <c r="F90" s="355"/>
      <c r="G90" s="355"/>
      <c r="H90" s="355"/>
      <c r="I90" s="355"/>
      <c r="J90" s="355"/>
      <c r="K90" s="355"/>
      <c r="L90" s="355"/>
      <c r="M90" s="355"/>
      <c r="N90" s="355"/>
      <c r="O90" s="355"/>
      <c r="P90" s="355"/>
      <c r="Q90" s="220">
        <f t="shared" si="214"/>
        <v>600</v>
      </c>
      <c r="R90" s="355"/>
      <c r="S90" s="355"/>
      <c r="T90" s="355"/>
      <c r="U90" s="355"/>
      <c r="V90" s="355"/>
      <c r="W90" s="355"/>
      <c r="X90" s="355"/>
      <c r="Y90" s="355"/>
      <c r="Z90" s="355"/>
      <c r="AA90" s="355"/>
      <c r="AB90" s="355"/>
      <c r="AC90" s="355"/>
      <c r="AD90" s="220">
        <f t="shared" si="215"/>
        <v>0</v>
      </c>
      <c r="AE90" s="355"/>
      <c r="AF90" s="355"/>
      <c r="AG90" s="355"/>
      <c r="AH90" s="355"/>
      <c r="AI90" s="355"/>
      <c r="AJ90" s="355"/>
      <c r="AK90" s="355"/>
      <c r="AL90" s="355"/>
      <c r="AM90" s="355"/>
      <c r="AN90" s="355"/>
      <c r="AO90" s="355"/>
      <c r="AP90" s="355"/>
      <c r="AQ90" s="220">
        <f t="shared" si="216"/>
        <v>0</v>
      </c>
    </row>
    <row r="91" spans="2:43" s="60" customFormat="1">
      <c r="B91" s="217">
        <f>'1.) Kapitalbedarfsplan'!H34</f>
        <v>0</v>
      </c>
      <c r="C91" s="39" t="str">
        <f>'1.) Kapitalbedarfsplan'!I34</f>
        <v>Kosten der Markterschließung (5)</v>
      </c>
      <c r="D91" s="261"/>
      <c r="E91" s="395">
        <v>300</v>
      </c>
      <c r="F91" s="355"/>
      <c r="G91" s="355"/>
      <c r="H91" s="355"/>
      <c r="I91" s="355"/>
      <c r="J91" s="355"/>
      <c r="K91" s="355"/>
      <c r="L91" s="355"/>
      <c r="M91" s="355"/>
      <c r="N91" s="355"/>
      <c r="O91" s="355"/>
      <c r="P91" s="355"/>
      <c r="Q91" s="220">
        <f t="shared" si="214"/>
        <v>300</v>
      </c>
      <c r="R91" s="355"/>
      <c r="S91" s="355"/>
      <c r="T91" s="355"/>
      <c r="U91" s="355"/>
      <c r="V91" s="355"/>
      <c r="W91" s="355"/>
      <c r="X91" s="355"/>
      <c r="Y91" s="355"/>
      <c r="Z91" s="355"/>
      <c r="AA91" s="355"/>
      <c r="AB91" s="355"/>
      <c r="AC91" s="355"/>
      <c r="AD91" s="220">
        <f t="shared" si="215"/>
        <v>0</v>
      </c>
      <c r="AE91" s="355"/>
      <c r="AF91" s="355"/>
      <c r="AG91" s="355"/>
      <c r="AH91" s="355"/>
      <c r="AI91" s="355"/>
      <c r="AJ91" s="355"/>
      <c r="AK91" s="355"/>
      <c r="AL91" s="355"/>
      <c r="AM91" s="355"/>
      <c r="AN91" s="355"/>
      <c r="AO91" s="355"/>
      <c r="AP91" s="355"/>
      <c r="AQ91" s="220">
        <f t="shared" si="216"/>
        <v>0</v>
      </c>
    </row>
    <row r="92" spans="2:43" s="60" customFormat="1">
      <c r="B92" s="41" t="s">
        <v>150</v>
      </c>
      <c r="C92" s="75"/>
      <c r="D92" s="170"/>
      <c r="E92" s="463"/>
      <c r="F92" s="463"/>
      <c r="G92" s="463"/>
      <c r="H92" s="463"/>
      <c r="I92" s="463"/>
      <c r="J92" s="463"/>
      <c r="K92" s="463"/>
      <c r="L92" s="463"/>
      <c r="M92" s="463"/>
      <c r="N92" s="463"/>
      <c r="O92" s="463"/>
      <c r="P92" s="464"/>
      <c r="Q92" s="221"/>
      <c r="R92" s="462"/>
      <c r="S92" s="463"/>
      <c r="T92" s="463"/>
      <c r="U92" s="463"/>
      <c r="V92" s="463"/>
      <c r="W92" s="463"/>
      <c r="X92" s="463"/>
      <c r="Y92" s="463"/>
      <c r="Z92" s="463"/>
      <c r="AA92" s="463"/>
      <c r="AB92" s="463"/>
      <c r="AC92" s="464"/>
      <c r="AD92" s="221"/>
      <c r="AE92" s="462"/>
      <c r="AF92" s="463"/>
      <c r="AG92" s="463"/>
      <c r="AH92" s="463"/>
      <c r="AI92" s="463"/>
      <c r="AJ92" s="463"/>
      <c r="AK92" s="463"/>
      <c r="AL92" s="463"/>
      <c r="AM92" s="463"/>
      <c r="AN92" s="463"/>
      <c r="AO92" s="463"/>
      <c r="AP92" s="464"/>
      <c r="AQ92" s="221"/>
    </row>
    <row r="93" spans="2:43" s="60" customFormat="1">
      <c r="B93" s="43"/>
      <c r="C93" s="39" t="s">
        <v>214</v>
      </c>
      <c r="D93" s="218"/>
      <c r="E93" s="355"/>
      <c r="F93" s="355"/>
      <c r="G93" s="355">
        <v>100</v>
      </c>
      <c r="H93" s="355">
        <v>100</v>
      </c>
      <c r="I93" s="355">
        <v>100</v>
      </c>
      <c r="J93" s="355">
        <v>100</v>
      </c>
      <c r="K93" s="355">
        <v>100</v>
      </c>
      <c r="L93" s="355">
        <v>100</v>
      </c>
      <c r="M93" s="355">
        <v>100</v>
      </c>
      <c r="N93" s="355">
        <v>100</v>
      </c>
      <c r="O93" s="355">
        <v>100</v>
      </c>
      <c r="P93" s="355">
        <v>100</v>
      </c>
      <c r="Q93" s="220">
        <f t="shared" si="214"/>
        <v>1000</v>
      </c>
      <c r="R93" s="355">
        <v>100</v>
      </c>
      <c r="S93" s="355">
        <v>100</v>
      </c>
      <c r="T93" s="355">
        <v>100</v>
      </c>
      <c r="U93" s="355">
        <v>100</v>
      </c>
      <c r="V93" s="355">
        <v>100</v>
      </c>
      <c r="W93" s="355">
        <v>100</v>
      </c>
      <c r="X93" s="355">
        <v>100</v>
      </c>
      <c r="Y93" s="355">
        <v>100</v>
      </c>
      <c r="Z93" s="355">
        <v>100</v>
      </c>
      <c r="AA93" s="355">
        <v>99</v>
      </c>
      <c r="AB93" s="355"/>
      <c r="AC93" s="355"/>
      <c r="AD93" s="220">
        <f t="shared" si="215"/>
        <v>999</v>
      </c>
      <c r="AE93" s="355"/>
      <c r="AF93" s="355"/>
      <c r="AG93" s="355"/>
      <c r="AH93" s="355"/>
      <c r="AI93" s="355"/>
      <c r="AJ93" s="355"/>
      <c r="AK93" s="355"/>
      <c r="AL93" s="355"/>
      <c r="AM93" s="355"/>
      <c r="AN93" s="355"/>
      <c r="AO93" s="355"/>
      <c r="AP93" s="355"/>
      <c r="AQ93" s="220">
        <f t="shared" si="216"/>
        <v>0</v>
      </c>
    </row>
    <row r="94" spans="2:43" s="60" customFormat="1">
      <c r="B94" s="43"/>
      <c r="C94" s="39" t="s">
        <v>215</v>
      </c>
      <c r="D94" s="259"/>
      <c r="E94" s="355"/>
      <c r="F94" s="355"/>
      <c r="G94" s="355">
        <v>50</v>
      </c>
      <c r="H94" s="355">
        <v>50</v>
      </c>
      <c r="I94" s="355">
        <v>50</v>
      </c>
      <c r="J94" s="355">
        <v>50</v>
      </c>
      <c r="K94" s="355">
        <v>50</v>
      </c>
      <c r="L94" s="355">
        <v>50</v>
      </c>
      <c r="M94" s="355">
        <v>50</v>
      </c>
      <c r="N94" s="355">
        <v>50</v>
      </c>
      <c r="O94" s="355">
        <v>50</v>
      </c>
      <c r="P94" s="355">
        <v>50</v>
      </c>
      <c r="Q94" s="220">
        <f>SUM(E94:P94)</f>
        <v>500</v>
      </c>
      <c r="R94" s="355">
        <v>50</v>
      </c>
      <c r="S94" s="355">
        <v>50</v>
      </c>
      <c r="T94" s="355">
        <v>50</v>
      </c>
      <c r="U94" s="355">
        <v>50</v>
      </c>
      <c r="V94" s="355">
        <v>50</v>
      </c>
      <c r="W94" s="355">
        <v>50</v>
      </c>
      <c r="X94" s="355">
        <v>50</v>
      </c>
      <c r="Y94" s="355">
        <v>50</v>
      </c>
      <c r="Z94" s="355">
        <v>50</v>
      </c>
      <c r="AA94" s="355">
        <v>49</v>
      </c>
      <c r="AB94" s="355"/>
      <c r="AC94" s="355"/>
      <c r="AD94" s="220">
        <f t="shared" si="215"/>
        <v>499</v>
      </c>
      <c r="AE94" s="355"/>
      <c r="AF94" s="355"/>
      <c r="AG94" s="355"/>
      <c r="AH94" s="355"/>
      <c r="AI94" s="355"/>
      <c r="AJ94" s="355"/>
      <c r="AK94" s="355"/>
      <c r="AL94" s="355"/>
      <c r="AM94" s="355"/>
      <c r="AN94" s="355"/>
      <c r="AO94" s="355"/>
      <c r="AP94" s="355"/>
      <c r="AQ94" s="220">
        <f t="shared" si="216"/>
        <v>0</v>
      </c>
    </row>
    <row r="95" spans="2:43" s="60" customFormat="1">
      <c r="B95" s="43"/>
      <c r="C95" s="163" t="s">
        <v>135</v>
      </c>
      <c r="D95" s="260"/>
      <c r="E95" s="355"/>
      <c r="F95" s="355"/>
      <c r="G95" s="355"/>
      <c r="H95" s="355"/>
      <c r="I95" s="355"/>
      <c r="J95" s="355"/>
      <c r="K95" s="355"/>
      <c r="L95" s="355"/>
      <c r="M95" s="355"/>
      <c r="N95" s="355"/>
      <c r="O95" s="355"/>
      <c r="P95" s="355"/>
      <c r="Q95" s="220">
        <f t="shared" si="214"/>
        <v>0</v>
      </c>
      <c r="R95" s="355"/>
      <c r="S95" s="355"/>
      <c r="T95" s="355"/>
      <c r="U95" s="355"/>
      <c r="V95" s="355"/>
      <c r="W95" s="355"/>
      <c r="X95" s="355"/>
      <c r="Y95" s="355"/>
      <c r="Z95" s="355"/>
      <c r="AA95" s="355"/>
      <c r="AB95" s="355"/>
      <c r="AC95" s="355"/>
      <c r="AD95" s="220">
        <f t="shared" si="215"/>
        <v>0</v>
      </c>
      <c r="AE95" s="355"/>
      <c r="AF95" s="355"/>
      <c r="AG95" s="355"/>
      <c r="AH95" s="355"/>
      <c r="AI95" s="355"/>
      <c r="AJ95" s="355"/>
      <c r="AK95" s="355"/>
      <c r="AL95" s="355"/>
      <c r="AM95" s="355"/>
      <c r="AN95" s="355"/>
      <c r="AO95" s="355"/>
      <c r="AP95" s="355"/>
      <c r="AQ95" s="220">
        <f t="shared" si="216"/>
        <v>0</v>
      </c>
    </row>
    <row r="96" spans="2:43" s="60" customFormat="1">
      <c r="B96" s="41" t="s">
        <v>151</v>
      </c>
      <c r="C96" s="115"/>
      <c r="D96" s="401" t="s">
        <v>241</v>
      </c>
      <c r="E96" s="462"/>
      <c r="F96" s="463"/>
      <c r="G96" s="463"/>
      <c r="H96" s="463"/>
      <c r="I96" s="463"/>
      <c r="J96" s="463"/>
      <c r="K96" s="463"/>
      <c r="L96" s="463"/>
      <c r="M96" s="463"/>
      <c r="N96" s="463"/>
      <c r="O96" s="463"/>
      <c r="P96" s="464"/>
      <c r="Q96" s="221"/>
      <c r="R96" s="462"/>
      <c r="S96" s="463"/>
      <c r="T96" s="463"/>
      <c r="U96" s="463"/>
      <c r="V96" s="463"/>
      <c r="W96" s="463"/>
      <c r="X96" s="463"/>
      <c r="Y96" s="463"/>
      <c r="Z96" s="463"/>
      <c r="AA96" s="463"/>
      <c r="AB96" s="463"/>
      <c r="AC96" s="464"/>
      <c r="AD96" s="221"/>
      <c r="AE96" s="462"/>
      <c r="AF96" s="463"/>
      <c r="AG96" s="463"/>
      <c r="AH96" s="463"/>
      <c r="AI96" s="463"/>
      <c r="AJ96" s="463"/>
      <c r="AK96" s="463"/>
      <c r="AL96" s="463"/>
      <c r="AM96" s="463"/>
      <c r="AN96" s="463"/>
      <c r="AO96" s="463"/>
      <c r="AP96" s="464"/>
      <c r="AQ96" s="221"/>
    </row>
    <row r="97" spans="2:43" s="60" customFormat="1" ht="17">
      <c r="B97" s="43"/>
      <c r="C97" s="216" t="s">
        <v>251</v>
      </c>
      <c r="D97" s="366">
        <v>0.35</v>
      </c>
      <c r="E97" s="166">
        <v>1000</v>
      </c>
      <c r="F97" s="166">
        <v>1000</v>
      </c>
      <c r="G97" s="166">
        <v>1000</v>
      </c>
      <c r="H97" s="166">
        <v>1000</v>
      </c>
      <c r="I97" s="166">
        <v>1000</v>
      </c>
      <c r="J97" s="166">
        <v>1000</v>
      </c>
      <c r="K97" s="166">
        <v>1000</v>
      </c>
      <c r="L97" s="166">
        <v>1000</v>
      </c>
      <c r="M97" s="166">
        <v>1000</v>
      </c>
      <c r="N97" s="166">
        <v>1000</v>
      </c>
      <c r="O97" s="166">
        <v>1000</v>
      </c>
      <c r="P97" s="166">
        <v>1000</v>
      </c>
      <c r="Q97" s="357">
        <f>SUM(E97:P97)</f>
        <v>12000</v>
      </c>
      <c r="R97" s="166">
        <v>1300</v>
      </c>
      <c r="S97" s="166">
        <v>1300</v>
      </c>
      <c r="T97" s="166">
        <v>1300</v>
      </c>
      <c r="U97" s="166">
        <v>1300</v>
      </c>
      <c r="V97" s="166">
        <v>1300</v>
      </c>
      <c r="W97" s="166">
        <v>1300</v>
      </c>
      <c r="X97" s="166">
        <v>1300</v>
      </c>
      <c r="Y97" s="166">
        <v>1300</v>
      </c>
      <c r="Z97" s="166">
        <v>1300</v>
      </c>
      <c r="AA97" s="166">
        <v>1300</v>
      </c>
      <c r="AB97" s="166">
        <v>1300</v>
      </c>
      <c r="AC97" s="166">
        <v>1300</v>
      </c>
      <c r="AD97" s="357">
        <f>SUM(R97:AC97)</f>
        <v>15600</v>
      </c>
      <c r="AE97" s="166">
        <v>3000</v>
      </c>
      <c r="AF97" s="166">
        <v>3000</v>
      </c>
      <c r="AG97" s="166">
        <v>3000</v>
      </c>
      <c r="AH97" s="166">
        <v>3000</v>
      </c>
      <c r="AI97" s="166">
        <v>3000</v>
      </c>
      <c r="AJ97" s="166">
        <v>3000</v>
      </c>
      <c r="AK97" s="166">
        <v>3000</v>
      </c>
      <c r="AL97" s="166">
        <v>3000</v>
      </c>
      <c r="AM97" s="166">
        <v>3000</v>
      </c>
      <c r="AN97" s="166">
        <v>3000</v>
      </c>
      <c r="AO97" s="166">
        <v>3000</v>
      </c>
      <c r="AP97" s="166">
        <v>3000</v>
      </c>
      <c r="AQ97" s="357">
        <f>SUM(AE97:AP97)</f>
        <v>36000</v>
      </c>
    </row>
    <row r="98" spans="2:43" s="60" customFormat="1">
      <c r="B98" s="43"/>
      <c r="C98" s="39" t="s">
        <v>252</v>
      </c>
      <c r="D98" s="366">
        <v>0.35</v>
      </c>
      <c r="E98" s="166">
        <v>1000</v>
      </c>
      <c r="F98" s="166">
        <v>1000</v>
      </c>
      <c r="G98" s="166">
        <v>1000</v>
      </c>
      <c r="H98" s="166">
        <v>1000</v>
      </c>
      <c r="I98" s="166">
        <v>1000</v>
      </c>
      <c r="J98" s="166">
        <v>1000</v>
      </c>
      <c r="K98" s="166">
        <v>1000</v>
      </c>
      <c r="L98" s="166">
        <v>1000</v>
      </c>
      <c r="M98" s="166">
        <v>1000</v>
      </c>
      <c r="N98" s="166">
        <v>1000</v>
      </c>
      <c r="O98" s="166">
        <v>1000</v>
      </c>
      <c r="P98" s="166">
        <v>1000</v>
      </c>
      <c r="Q98" s="357">
        <f>SUM(E98:P98)</f>
        <v>12000</v>
      </c>
      <c r="R98" s="166">
        <v>1300</v>
      </c>
      <c r="S98" s="166">
        <v>1300</v>
      </c>
      <c r="T98" s="166">
        <v>1300</v>
      </c>
      <c r="U98" s="166">
        <v>1300</v>
      </c>
      <c r="V98" s="166">
        <v>1300</v>
      </c>
      <c r="W98" s="166">
        <v>1300</v>
      </c>
      <c r="X98" s="166">
        <v>1300</v>
      </c>
      <c r="Y98" s="166">
        <v>1300</v>
      </c>
      <c r="Z98" s="166">
        <v>1300</v>
      </c>
      <c r="AA98" s="166">
        <v>1300</v>
      </c>
      <c r="AB98" s="166">
        <v>1300</v>
      </c>
      <c r="AC98" s="166">
        <v>1300</v>
      </c>
      <c r="AD98" s="357">
        <f>SUM(R98:AC98)</f>
        <v>15600</v>
      </c>
      <c r="AE98" s="166">
        <v>3000</v>
      </c>
      <c r="AF98" s="166">
        <v>3000</v>
      </c>
      <c r="AG98" s="166">
        <v>3000</v>
      </c>
      <c r="AH98" s="166">
        <v>3000</v>
      </c>
      <c r="AI98" s="166">
        <v>3000</v>
      </c>
      <c r="AJ98" s="166">
        <v>3000</v>
      </c>
      <c r="AK98" s="166">
        <v>3000</v>
      </c>
      <c r="AL98" s="166">
        <v>3000</v>
      </c>
      <c r="AM98" s="166">
        <v>3000</v>
      </c>
      <c r="AN98" s="166">
        <v>3000</v>
      </c>
      <c r="AO98" s="166">
        <v>3000</v>
      </c>
      <c r="AP98" s="166">
        <v>3000</v>
      </c>
      <c r="AQ98" s="357">
        <f>SUM(AE98:AP98)</f>
        <v>36000</v>
      </c>
    </row>
    <row r="99" spans="2:43" s="60" customFormat="1">
      <c r="B99" s="43"/>
      <c r="C99" s="39" t="s">
        <v>216</v>
      </c>
      <c r="D99" s="366">
        <v>0.35</v>
      </c>
      <c r="E99" s="355"/>
      <c r="F99" s="355"/>
      <c r="G99" s="355"/>
      <c r="H99" s="355"/>
      <c r="I99" s="355"/>
      <c r="J99" s="355"/>
      <c r="K99" s="355"/>
      <c r="L99" s="355"/>
      <c r="M99" s="355"/>
      <c r="N99" s="355"/>
      <c r="O99" s="355"/>
      <c r="P99" s="355"/>
      <c r="Q99" s="357">
        <f>SUM(E99:P99)</f>
        <v>0</v>
      </c>
      <c r="R99" s="355"/>
      <c r="S99" s="355"/>
      <c r="T99" s="355"/>
      <c r="U99" s="355"/>
      <c r="V99" s="355"/>
      <c r="W99" s="355"/>
      <c r="X99" s="355"/>
      <c r="Y99" s="355"/>
      <c r="Z99" s="355"/>
      <c r="AA99" s="355"/>
      <c r="AB99" s="355"/>
      <c r="AC99" s="355" t="s">
        <v>82</v>
      </c>
      <c r="AD99" s="357">
        <f t="shared" ref="AD99:AD136" si="217">SUM(R99:AC99)</f>
        <v>0</v>
      </c>
      <c r="AE99" s="355">
        <v>1500</v>
      </c>
      <c r="AF99" s="355">
        <v>1500</v>
      </c>
      <c r="AG99" s="355">
        <v>1500</v>
      </c>
      <c r="AH99" s="355">
        <v>1500</v>
      </c>
      <c r="AI99" s="355">
        <v>1500</v>
      </c>
      <c r="AJ99" s="355">
        <v>1500</v>
      </c>
      <c r="AK99" s="355">
        <v>2500</v>
      </c>
      <c r="AL99" s="355">
        <v>2500</v>
      </c>
      <c r="AM99" s="355">
        <v>2500</v>
      </c>
      <c r="AN99" s="355">
        <v>2500</v>
      </c>
      <c r="AO99" s="355">
        <v>2500</v>
      </c>
      <c r="AP99" s="355">
        <v>2500</v>
      </c>
      <c r="AQ99" s="357">
        <f t="shared" ref="AQ99:AQ136" si="218">SUM(AE99:AP99)</f>
        <v>24000</v>
      </c>
    </row>
    <row r="100" spans="2:43" s="60" customFormat="1">
      <c r="B100" s="43"/>
      <c r="C100" s="39" t="s">
        <v>196</v>
      </c>
      <c r="D100" s="366">
        <v>0.35</v>
      </c>
      <c r="E100" s="355"/>
      <c r="F100" s="355"/>
      <c r="G100" s="355"/>
      <c r="H100" s="355"/>
      <c r="I100" s="355"/>
      <c r="J100" s="355"/>
      <c r="K100" s="355"/>
      <c r="L100" s="355"/>
      <c r="M100" s="355"/>
      <c r="N100" s="355"/>
      <c r="O100" s="355"/>
      <c r="P100" s="355"/>
      <c r="Q100" s="357">
        <f t="shared" ref="Q100:Q101" si="219">SUM(E100:P100)</f>
        <v>0</v>
      </c>
      <c r="R100" s="355"/>
      <c r="S100" s="355"/>
      <c r="T100" s="355"/>
      <c r="U100" s="355"/>
      <c r="V100" s="355"/>
      <c r="W100" s="355"/>
      <c r="X100" s="355"/>
      <c r="Y100" s="355"/>
      <c r="Z100" s="355"/>
      <c r="AA100" s="355"/>
      <c r="AB100" s="355"/>
      <c r="AC100" s="355"/>
      <c r="AD100" s="357">
        <f t="shared" si="217"/>
        <v>0</v>
      </c>
      <c r="AE100" s="355"/>
      <c r="AF100" s="355"/>
      <c r="AG100" s="355"/>
      <c r="AH100" s="355"/>
      <c r="AI100" s="355"/>
      <c r="AJ100" s="355"/>
      <c r="AK100" s="355"/>
      <c r="AL100" s="355"/>
      <c r="AM100" s="355"/>
      <c r="AN100" s="355"/>
      <c r="AO100" s="355"/>
      <c r="AP100" s="355"/>
      <c r="AQ100" s="357">
        <f t="shared" si="218"/>
        <v>0</v>
      </c>
    </row>
    <row r="101" spans="2:43" s="60" customFormat="1">
      <c r="B101" s="43"/>
      <c r="C101" s="39" t="s">
        <v>197</v>
      </c>
      <c r="D101" s="366">
        <v>0.35</v>
      </c>
      <c r="E101" s="355"/>
      <c r="F101" s="355"/>
      <c r="G101" s="355"/>
      <c r="H101" s="355"/>
      <c r="I101" s="355"/>
      <c r="J101" s="355"/>
      <c r="K101" s="355"/>
      <c r="L101" s="355"/>
      <c r="M101" s="355"/>
      <c r="N101" s="355"/>
      <c r="O101" s="355"/>
      <c r="P101" s="355"/>
      <c r="Q101" s="357">
        <f t="shared" si="219"/>
        <v>0</v>
      </c>
      <c r="R101" s="355"/>
      <c r="S101" s="355"/>
      <c r="T101" s="355"/>
      <c r="U101" s="355"/>
      <c r="V101" s="355"/>
      <c r="W101" s="355"/>
      <c r="X101" s="355"/>
      <c r="Y101" s="355"/>
      <c r="Z101" s="355"/>
      <c r="AA101" s="355"/>
      <c r="AB101" s="355"/>
      <c r="AC101" s="355"/>
      <c r="AD101" s="357">
        <f t="shared" si="217"/>
        <v>0</v>
      </c>
      <c r="AE101" s="355"/>
      <c r="AF101" s="355"/>
      <c r="AG101" s="355"/>
      <c r="AH101" s="355"/>
      <c r="AI101" s="355"/>
      <c r="AJ101" s="355"/>
      <c r="AK101" s="355"/>
      <c r="AL101" s="355"/>
      <c r="AM101" s="355"/>
      <c r="AN101" s="355"/>
      <c r="AO101" s="355"/>
      <c r="AP101" s="355"/>
      <c r="AQ101" s="357">
        <f t="shared" si="218"/>
        <v>0</v>
      </c>
    </row>
    <row r="102" spans="2:43" s="60" customFormat="1">
      <c r="B102" s="43"/>
      <c r="C102" s="39" t="s">
        <v>238</v>
      </c>
      <c r="D102" s="366">
        <v>0.35</v>
      </c>
      <c r="E102" s="355"/>
      <c r="F102" s="355"/>
      <c r="G102" s="355"/>
      <c r="H102" s="355"/>
      <c r="I102" s="355"/>
      <c r="J102" s="355"/>
      <c r="K102" s="355"/>
      <c r="L102" s="355"/>
      <c r="M102" s="355"/>
      <c r="N102" s="355"/>
      <c r="O102" s="355"/>
      <c r="P102" s="355"/>
      <c r="Q102" s="357">
        <f t="shared" ref="Q102:Q104" si="220">SUM(E102:P102)</f>
        <v>0</v>
      </c>
      <c r="R102" s="355"/>
      <c r="S102" s="355"/>
      <c r="T102" s="355"/>
      <c r="U102" s="355"/>
      <c r="V102" s="355"/>
      <c r="W102" s="355"/>
      <c r="X102" s="355"/>
      <c r="Y102" s="355"/>
      <c r="Z102" s="355"/>
      <c r="AA102" s="355"/>
      <c r="AB102" s="355"/>
      <c r="AC102" s="355"/>
      <c r="AD102" s="357">
        <f t="shared" si="217"/>
        <v>0</v>
      </c>
      <c r="AE102" s="355">
        <v>600</v>
      </c>
      <c r="AF102" s="355">
        <v>600</v>
      </c>
      <c r="AG102" s="355">
        <v>600</v>
      </c>
      <c r="AH102" s="355">
        <v>600</v>
      </c>
      <c r="AI102" s="355">
        <v>600</v>
      </c>
      <c r="AJ102" s="355">
        <v>600</v>
      </c>
      <c r="AK102" s="355">
        <v>1000</v>
      </c>
      <c r="AL102" s="355">
        <v>1000</v>
      </c>
      <c r="AM102" s="355">
        <v>1000</v>
      </c>
      <c r="AN102" s="355">
        <v>1000</v>
      </c>
      <c r="AO102" s="355">
        <v>1000</v>
      </c>
      <c r="AP102" s="355">
        <v>1000</v>
      </c>
      <c r="AQ102" s="357">
        <f t="shared" si="218"/>
        <v>9600</v>
      </c>
    </row>
    <row r="103" spans="2:43" s="60" customFormat="1">
      <c r="B103" s="43"/>
      <c r="C103" s="39" t="s">
        <v>177</v>
      </c>
      <c r="D103" s="366">
        <v>0</v>
      </c>
      <c r="E103" s="355"/>
      <c r="F103" s="355"/>
      <c r="G103" s="355"/>
      <c r="H103" s="355"/>
      <c r="I103" s="355"/>
      <c r="J103" s="355"/>
      <c r="K103" s="355"/>
      <c r="L103" s="355"/>
      <c r="M103" s="355"/>
      <c r="N103" s="355"/>
      <c r="O103" s="355"/>
      <c r="P103" s="355"/>
      <c r="Q103" s="357">
        <f t="shared" si="220"/>
        <v>0</v>
      </c>
      <c r="R103" s="355"/>
      <c r="S103" s="355"/>
      <c r="T103" s="355"/>
      <c r="U103" s="355"/>
      <c r="V103" s="355"/>
      <c r="W103" s="355"/>
      <c r="X103" s="355"/>
      <c r="Y103" s="355"/>
      <c r="Z103" s="355"/>
      <c r="AA103" s="355"/>
      <c r="AB103" s="355"/>
      <c r="AC103" s="355"/>
      <c r="AD103" s="357">
        <f t="shared" si="217"/>
        <v>0</v>
      </c>
      <c r="AE103" s="355"/>
      <c r="AF103" s="355"/>
      <c r="AG103" s="355"/>
      <c r="AH103" s="355"/>
      <c r="AI103" s="355"/>
      <c r="AJ103" s="355"/>
      <c r="AK103" s="355"/>
      <c r="AL103" s="355"/>
      <c r="AM103" s="355"/>
      <c r="AN103" s="355"/>
      <c r="AO103" s="355"/>
      <c r="AP103" s="355"/>
      <c r="AQ103" s="357">
        <f t="shared" si="218"/>
        <v>0</v>
      </c>
    </row>
    <row r="104" spans="2:43" s="60" customFormat="1">
      <c r="B104" s="43"/>
      <c r="C104" s="39" t="s">
        <v>239</v>
      </c>
      <c r="D104" s="366">
        <v>0.31</v>
      </c>
      <c r="E104" s="355"/>
      <c r="F104" s="355"/>
      <c r="G104" s="355"/>
      <c r="H104" s="355"/>
      <c r="I104" s="355"/>
      <c r="J104" s="355"/>
      <c r="K104" s="355"/>
      <c r="L104" s="355"/>
      <c r="M104" s="355"/>
      <c r="N104" s="355"/>
      <c r="O104" s="355"/>
      <c r="P104" s="355"/>
      <c r="Q104" s="357">
        <f t="shared" si="220"/>
        <v>0</v>
      </c>
      <c r="R104" s="355"/>
      <c r="S104" s="355"/>
      <c r="T104" s="355">
        <v>450</v>
      </c>
      <c r="U104" s="355">
        <v>450</v>
      </c>
      <c r="V104" s="355">
        <v>450</v>
      </c>
      <c r="W104" s="355">
        <v>450</v>
      </c>
      <c r="X104" s="355">
        <v>450</v>
      </c>
      <c r="Y104" s="355">
        <v>450</v>
      </c>
      <c r="Z104" s="355">
        <v>450</v>
      </c>
      <c r="AA104" s="355">
        <v>450</v>
      </c>
      <c r="AB104" s="355">
        <v>450</v>
      </c>
      <c r="AC104" s="355">
        <v>450</v>
      </c>
      <c r="AD104" s="357">
        <f t="shared" si="217"/>
        <v>4500</v>
      </c>
      <c r="AE104" s="355">
        <v>450</v>
      </c>
      <c r="AF104" s="355">
        <v>450</v>
      </c>
      <c r="AG104" s="355">
        <v>450</v>
      </c>
      <c r="AH104" s="355">
        <v>450</v>
      </c>
      <c r="AI104" s="355">
        <v>450</v>
      </c>
      <c r="AJ104" s="355">
        <v>450</v>
      </c>
      <c r="AK104" s="355">
        <v>450</v>
      </c>
      <c r="AL104" s="355">
        <v>450</v>
      </c>
      <c r="AM104" s="355">
        <v>450</v>
      </c>
      <c r="AN104" s="355">
        <v>450</v>
      </c>
      <c r="AO104" s="355">
        <v>450</v>
      </c>
      <c r="AP104" s="355">
        <v>450</v>
      </c>
      <c r="AQ104" s="357">
        <f t="shared" si="218"/>
        <v>5400</v>
      </c>
    </row>
    <row r="105" spans="2:43" s="60" customFormat="1">
      <c r="B105" s="43"/>
      <c r="C105" s="39" t="s">
        <v>142</v>
      </c>
      <c r="D105" s="367"/>
      <c r="E105" s="355"/>
      <c r="F105" s="355"/>
      <c r="G105" s="355"/>
      <c r="H105" s="355"/>
      <c r="I105" s="355"/>
      <c r="J105" s="355"/>
      <c r="K105" s="355"/>
      <c r="L105" s="355"/>
      <c r="M105" s="355"/>
      <c r="N105" s="355"/>
      <c r="O105" s="355"/>
      <c r="P105" s="355"/>
      <c r="Q105" s="357">
        <f>SUM(E105:P105)</f>
        <v>0</v>
      </c>
      <c r="R105" s="355"/>
      <c r="S105" s="355"/>
      <c r="T105" s="355"/>
      <c r="U105" s="355"/>
      <c r="V105" s="355"/>
      <c r="W105" s="355"/>
      <c r="X105" s="355"/>
      <c r="Y105" s="355"/>
      <c r="Z105" s="355"/>
      <c r="AA105" s="355"/>
      <c r="AB105" s="355"/>
      <c r="AC105" s="355"/>
      <c r="AD105" s="357">
        <f t="shared" si="217"/>
        <v>0</v>
      </c>
      <c r="AE105" s="355"/>
      <c r="AF105" s="355"/>
      <c r="AG105" s="355"/>
      <c r="AH105" s="355"/>
      <c r="AI105" s="355"/>
      <c r="AJ105" s="355"/>
      <c r="AK105" s="355"/>
      <c r="AL105" s="355"/>
      <c r="AM105" s="355"/>
      <c r="AN105" s="355"/>
      <c r="AO105" s="355"/>
      <c r="AP105" s="355"/>
      <c r="AQ105" s="357">
        <f t="shared" si="218"/>
        <v>0</v>
      </c>
    </row>
    <row r="106" spans="2:43" s="60" customFormat="1">
      <c r="B106" s="43"/>
      <c r="C106" s="45" t="s">
        <v>180</v>
      </c>
      <c r="D106" s="365"/>
      <c r="E106" s="364"/>
      <c r="F106" s="364"/>
      <c r="G106" s="364"/>
      <c r="H106" s="364"/>
      <c r="I106" s="364"/>
      <c r="J106" s="364"/>
      <c r="K106" s="364"/>
      <c r="L106" s="364"/>
      <c r="M106" s="364"/>
      <c r="N106" s="364"/>
      <c r="O106" s="364"/>
      <c r="P106" s="364"/>
      <c r="Q106" s="357">
        <f>SUM(E106:P106)</f>
        <v>0</v>
      </c>
      <c r="R106" s="364">
        <f t="shared" ref="R106:AC106" si="221">SUMPRODUCT(R97:R104,$D$97:$D$104)</f>
        <v>909.99999999999989</v>
      </c>
      <c r="S106" s="364">
        <f t="shared" si="221"/>
        <v>909.99999999999989</v>
      </c>
      <c r="T106" s="364">
        <f t="shared" si="221"/>
        <v>1049.5</v>
      </c>
      <c r="U106" s="364">
        <f t="shared" si="221"/>
        <v>1049.5</v>
      </c>
      <c r="V106" s="364">
        <f t="shared" si="221"/>
        <v>1049.5</v>
      </c>
      <c r="W106" s="364">
        <f t="shared" si="221"/>
        <v>1049.5</v>
      </c>
      <c r="X106" s="364">
        <f t="shared" si="221"/>
        <v>1049.5</v>
      </c>
      <c r="Y106" s="364">
        <f t="shared" si="221"/>
        <v>1049.5</v>
      </c>
      <c r="Z106" s="364">
        <f t="shared" si="221"/>
        <v>1049.5</v>
      </c>
      <c r="AA106" s="364">
        <f t="shared" si="221"/>
        <v>1049.5</v>
      </c>
      <c r="AB106" s="364">
        <f t="shared" si="221"/>
        <v>1049.5</v>
      </c>
      <c r="AC106" s="364">
        <f t="shared" si="221"/>
        <v>1049.5</v>
      </c>
      <c r="AD106" s="357">
        <f>SUM(R106:AC106)</f>
        <v>12315</v>
      </c>
      <c r="AE106" s="364">
        <f t="shared" ref="AE106:AP106" si="222">SUMPRODUCT(AE97:AE104,$D$97:$D$104)</f>
        <v>2974.5</v>
      </c>
      <c r="AF106" s="364">
        <f t="shared" si="222"/>
        <v>2974.5</v>
      </c>
      <c r="AG106" s="364">
        <f t="shared" si="222"/>
        <v>2974.5</v>
      </c>
      <c r="AH106" s="364">
        <f t="shared" si="222"/>
        <v>2974.5</v>
      </c>
      <c r="AI106" s="364">
        <f t="shared" si="222"/>
        <v>2974.5</v>
      </c>
      <c r="AJ106" s="364">
        <f t="shared" si="222"/>
        <v>2974.5</v>
      </c>
      <c r="AK106" s="364">
        <f t="shared" si="222"/>
        <v>3464.5</v>
      </c>
      <c r="AL106" s="364">
        <f t="shared" si="222"/>
        <v>3464.5</v>
      </c>
      <c r="AM106" s="364">
        <f t="shared" si="222"/>
        <v>3464.5</v>
      </c>
      <c r="AN106" s="364">
        <f t="shared" si="222"/>
        <v>3464.5</v>
      </c>
      <c r="AO106" s="364">
        <f t="shared" si="222"/>
        <v>3464.5</v>
      </c>
      <c r="AP106" s="364">
        <f t="shared" si="222"/>
        <v>3464.5</v>
      </c>
      <c r="AQ106" s="357">
        <f t="shared" si="218"/>
        <v>38634</v>
      </c>
    </row>
    <row r="107" spans="2:43" s="60" customFormat="1">
      <c r="B107" s="41" t="s">
        <v>49</v>
      </c>
      <c r="C107" s="69"/>
      <c r="D107" s="401" t="s">
        <v>247</v>
      </c>
      <c r="E107" s="462"/>
      <c r="F107" s="463"/>
      <c r="G107" s="463"/>
      <c r="H107" s="463"/>
      <c r="I107" s="463"/>
      <c r="J107" s="463"/>
      <c r="K107" s="463"/>
      <c r="L107" s="463"/>
      <c r="M107" s="463"/>
      <c r="N107" s="463"/>
      <c r="O107" s="463"/>
      <c r="P107" s="464"/>
      <c r="Q107" s="221"/>
      <c r="R107" s="481"/>
      <c r="S107" s="481"/>
      <c r="T107" s="481"/>
      <c r="U107" s="481"/>
      <c r="V107" s="481"/>
      <c r="W107" s="481"/>
      <c r="X107" s="481"/>
      <c r="Y107" s="481"/>
      <c r="Z107" s="481"/>
      <c r="AA107" s="481"/>
      <c r="AB107" s="481"/>
      <c r="AC107" s="481"/>
      <c r="AD107" s="221"/>
      <c r="AE107" s="462"/>
      <c r="AF107" s="463"/>
      <c r="AG107" s="463"/>
      <c r="AH107" s="463"/>
      <c r="AI107" s="463"/>
      <c r="AJ107" s="463"/>
      <c r="AK107" s="463"/>
      <c r="AL107" s="463"/>
      <c r="AM107" s="463"/>
      <c r="AN107" s="463"/>
      <c r="AO107" s="463"/>
      <c r="AP107" s="464"/>
      <c r="AQ107" s="221"/>
    </row>
    <row r="108" spans="2:43" s="60" customFormat="1">
      <c r="B108" s="43"/>
      <c r="C108" s="163" t="s">
        <v>50</v>
      </c>
      <c r="D108" s="304">
        <v>0</v>
      </c>
      <c r="E108" s="166"/>
      <c r="F108" s="166"/>
      <c r="G108" s="166"/>
      <c r="H108" s="166">
        <v>400</v>
      </c>
      <c r="I108" s="166">
        <v>400</v>
      </c>
      <c r="J108" s="166">
        <v>400</v>
      </c>
      <c r="K108" s="166">
        <v>400</v>
      </c>
      <c r="L108" s="166">
        <v>400</v>
      </c>
      <c r="M108" s="166">
        <v>400</v>
      </c>
      <c r="N108" s="166">
        <v>400</v>
      </c>
      <c r="O108" s="166">
        <v>400</v>
      </c>
      <c r="P108" s="166">
        <v>400</v>
      </c>
      <c r="Q108" s="357">
        <f>SUM(E108:P108)</f>
        <v>3600</v>
      </c>
      <c r="R108" s="166">
        <v>400</v>
      </c>
      <c r="S108" s="166">
        <v>400</v>
      </c>
      <c r="T108" s="166">
        <v>400</v>
      </c>
      <c r="U108" s="166">
        <v>400</v>
      </c>
      <c r="V108" s="166">
        <v>400</v>
      </c>
      <c r="W108" s="166">
        <v>400</v>
      </c>
      <c r="X108" s="166">
        <v>400</v>
      </c>
      <c r="Y108" s="166">
        <v>400</v>
      </c>
      <c r="Z108" s="166">
        <v>400</v>
      </c>
      <c r="AA108" s="166">
        <v>400</v>
      </c>
      <c r="AB108" s="166">
        <v>400</v>
      </c>
      <c r="AC108" s="166">
        <v>400</v>
      </c>
      <c r="AD108" s="357">
        <f t="shared" si="217"/>
        <v>4800</v>
      </c>
      <c r="AE108" s="396">
        <v>1000</v>
      </c>
      <c r="AF108" s="396">
        <v>1000</v>
      </c>
      <c r="AG108" s="396">
        <v>1000</v>
      </c>
      <c r="AH108" s="396">
        <v>1000</v>
      </c>
      <c r="AI108" s="396">
        <v>1000</v>
      </c>
      <c r="AJ108" s="396">
        <v>1000</v>
      </c>
      <c r="AK108" s="396">
        <v>1000</v>
      </c>
      <c r="AL108" s="396">
        <v>1000</v>
      </c>
      <c r="AM108" s="396">
        <v>1000</v>
      </c>
      <c r="AN108" s="396">
        <v>1000</v>
      </c>
      <c r="AO108" s="396">
        <v>1000</v>
      </c>
      <c r="AP108" s="396">
        <v>1000</v>
      </c>
      <c r="AQ108" s="357">
        <f t="shared" si="218"/>
        <v>12000</v>
      </c>
    </row>
    <row r="109" spans="2:43" s="60" customFormat="1">
      <c r="B109" s="43"/>
      <c r="C109" s="163" t="s">
        <v>19</v>
      </c>
      <c r="D109" s="304">
        <v>0.19</v>
      </c>
      <c r="E109" s="166"/>
      <c r="F109" s="166"/>
      <c r="G109" s="166"/>
      <c r="H109" s="166">
        <v>30</v>
      </c>
      <c r="I109" s="166">
        <v>30</v>
      </c>
      <c r="J109" s="166">
        <v>30</v>
      </c>
      <c r="K109" s="166">
        <v>30</v>
      </c>
      <c r="L109" s="166">
        <v>30</v>
      </c>
      <c r="M109" s="166">
        <v>30</v>
      </c>
      <c r="N109" s="166">
        <v>30</v>
      </c>
      <c r="O109" s="166">
        <v>30</v>
      </c>
      <c r="P109" s="166">
        <v>30</v>
      </c>
      <c r="Q109" s="357">
        <f t="shared" ref="Q109:Q121" si="223">SUM(E109:P109)</f>
        <v>270</v>
      </c>
      <c r="R109" s="166">
        <v>30</v>
      </c>
      <c r="S109" s="166">
        <v>30</v>
      </c>
      <c r="T109" s="166">
        <v>30</v>
      </c>
      <c r="U109" s="166">
        <v>30</v>
      </c>
      <c r="V109" s="166">
        <v>30</v>
      </c>
      <c r="W109" s="166">
        <v>30</v>
      </c>
      <c r="X109" s="166">
        <v>30</v>
      </c>
      <c r="Y109" s="166">
        <v>30</v>
      </c>
      <c r="Z109" s="166">
        <v>30</v>
      </c>
      <c r="AA109" s="166">
        <v>30</v>
      </c>
      <c r="AB109" s="166">
        <v>30</v>
      </c>
      <c r="AC109" s="166">
        <v>30</v>
      </c>
      <c r="AD109" s="357">
        <f t="shared" si="217"/>
        <v>360</v>
      </c>
      <c r="AE109" s="397">
        <v>30</v>
      </c>
      <c r="AF109" s="398">
        <v>30</v>
      </c>
      <c r="AG109" s="398">
        <v>30</v>
      </c>
      <c r="AH109" s="398">
        <v>30</v>
      </c>
      <c r="AI109" s="398">
        <v>30</v>
      </c>
      <c r="AJ109" s="398">
        <v>30</v>
      </c>
      <c r="AK109" s="398">
        <v>30</v>
      </c>
      <c r="AL109" s="398">
        <v>30</v>
      </c>
      <c r="AM109" s="398">
        <v>30</v>
      </c>
      <c r="AN109" s="398">
        <v>30</v>
      </c>
      <c r="AO109" s="398">
        <v>30</v>
      </c>
      <c r="AP109" s="398">
        <v>30</v>
      </c>
      <c r="AQ109" s="357">
        <f t="shared" si="218"/>
        <v>360</v>
      </c>
    </row>
    <row r="110" spans="2:43" s="60" customFormat="1">
      <c r="B110" s="43"/>
      <c r="C110" s="163" t="s">
        <v>181</v>
      </c>
      <c r="D110" s="304">
        <v>0.19</v>
      </c>
      <c r="E110" s="166">
        <v>35</v>
      </c>
      <c r="F110" s="166">
        <v>35</v>
      </c>
      <c r="G110" s="166">
        <v>35</v>
      </c>
      <c r="H110" s="166">
        <v>35</v>
      </c>
      <c r="I110" s="166">
        <v>35</v>
      </c>
      <c r="J110" s="166">
        <v>35</v>
      </c>
      <c r="K110" s="166">
        <v>35</v>
      </c>
      <c r="L110" s="166">
        <v>35</v>
      </c>
      <c r="M110" s="166">
        <v>35</v>
      </c>
      <c r="N110" s="166">
        <v>35</v>
      </c>
      <c r="O110" s="166">
        <v>35</v>
      </c>
      <c r="P110" s="166">
        <v>35</v>
      </c>
      <c r="Q110" s="357">
        <f t="shared" si="223"/>
        <v>420</v>
      </c>
      <c r="R110" s="166">
        <v>35</v>
      </c>
      <c r="S110" s="166">
        <v>35</v>
      </c>
      <c r="T110" s="166">
        <v>35</v>
      </c>
      <c r="U110" s="166">
        <v>35</v>
      </c>
      <c r="V110" s="166">
        <v>35</v>
      </c>
      <c r="W110" s="166">
        <v>35</v>
      </c>
      <c r="X110" s="166">
        <v>35</v>
      </c>
      <c r="Y110" s="166">
        <v>35</v>
      </c>
      <c r="Z110" s="166">
        <v>35</v>
      </c>
      <c r="AA110" s="166">
        <v>35</v>
      </c>
      <c r="AB110" s="166">
        <v>35</v>
      </c>
      <c r="AC110" s="166">
        <v>35</v>
      </c>
      <c r="AD110" s="357">
        <f t="shared" si="217"/>
        <v>420</v>
      </c>
      <c r="AE110" s="397">
        <v>35</v>
      </c>
      <c r="AF110" s="398">
        <v>35</v>
      </c>
      <c r="AG110" s="398">
        <v>35</v>
      </c>
      <c r="AH110" s="398">
        <v>35</v>
      </c>
      <c r="AI110" s="398">
        <v>35</v>
      </c>
      <c r="AJ110" s="398">
        <v>35</v>
      </c>
      <c r="AK110" s="398">
        <v>35</v>
      </c>
      <c r="AL110" s="398">
        <v>35</v>
      </c>
      <c r="AM110" s="398">
        <v>35</v>
      </c>
      <c r="AN110" s="398">
        <v>35</v>
      </c>
      <c r="AO110" s="398">
        <v>35</v>
      </c>
      <c r="AP110" s="398">
        <v>35</v>
      </c>
      <c r="AQ110" s="357">
        <f t="shared" si="218"/>
        <v>420</v>
      </c>
    </row>
    <row r="111" spans="2:43" s="60" customFormat="1">
      <c r="B111" s="43"/>
      <c r="C111" s="163" t="s">
        <v>51</v>
      </c>
      <c r="D111" s="304">
        <v>0.19</v>
      </c>
      <c r="E111" s="166">
        <v>40</v>
      </c>
      <c r="F111" s="166">
        <v>40</v>
      </c>
      <c r="G111" s="166">
        <v>40</v>
      </c>
      <c r="H111" s="166">
        <v>40</v>
      </c>
      <c r="I111" s="166">
        <v>40</v>
      </c>
      <c r="J111" s="166">
        <v>40</v>
      </c>
      <c r="K111" s="166">
        <v>40</v>
      </c>
      <c r="L111" s="166">
        <v>40</v>
      </c>
      <c r="M111" s="166">
        <v>40</v>
      </c>
      <c r="N111" s="166">
        <v>40</v>
      </c>
      <c r="O111" s="166">
        <v>40</v>
      </c>
      <c r="P111" s="166">
        <v>40</v>
      </c>
      <c r="Q111" s="357">
        <f t="shared" si="223"/>
        <v>480</v>
      </c>
      <c r="R111" s="166">
        <v>40</v>
      </c>
      <c r="S111" s="166">
        <v>40</v>
      </c>
      <c r="T111" s="166">
        <v>40</v>
      </c>
      <c r="U111" s="166">
        <v>40</v>
      </c>
      <c r="V111" s="166">
        <v>40</v>
      </c>
      <c r="W111" s="166">
        <v>40</v>
      </c>
      <c r="X111" s="166">
        <v>40</v>
      </c>
      <c r="Y111" s="166">
        <v>40</v>
      </c>
      <c r="Z111" s="166">
        <v>40</v>
      </c>
      <c r="AA111" s="166">
        <v>40</v>
      </c>
      <c r="AB111" s="166">
        <v>40</v>
      </c>
      <c r="AC111" s="166">
        <v>40</v>
      </c>
      <c r="AD111" s="357">
        <f t="shared" si="217"/>
        <v>480</v>
      </c>
      <c r="AE111" s="397">
        <v>40</v>
      </c>
      <c r="AF111" s="398">
        <v>40</v>
      </c>
      <c r="AG111" s="398">
        <v>40</v>
      </c>
      <c r="AH111" s="398">
        <v>40</v>
      </c>
      <c r="AI111" s="398">
        <v>40</v>
      </c>
      <c r="AJ111" s="398">
        <v>40</v>
      </c>
      <c r="AK111" s="398">
        <v>40</v>
      </c>
      <c r="AL111" s="398">
        <v>40</v>
      </c>
      <c r="AM111" s="398">
        <v>40</v>
      </c>
      <c r="AN111" s="398">
        <v>40</v>
      </c>
      <c r="AO111" s="398">
        <v>40</v>
      </c>
      <c r="AP111" s="398">
        <v>40</v>
      </c>
      <c r="AQ111" s="357">
        <f t="shared" si="218"/>
        <v>480</v>
      </c>
    </row>
    <row r="112" spans="2:43" s="60" customFormat="1">
      <c r="B112" s="43"/>
      <c r="C112" s="163" t="s">
        <v>52</v>
      </c>
      <c r="D112" s="304">
        <v>0.19</v>
      </c>
      <c r="E112" s="166"/>
      <c r="F112" s="166"/>
      <c r="G112" s="166"/>
      <c r="H112" s="166"/>
      <c r="I112" s="166"/>
      <c r="J112" s="166"/>
      <c r="K112" s="166"/>
      <c r="L112" s="166"/>
      <c r="M112" s="166"/>
      <c r="N112" s="166"/>
      <c r="O112" s="166"/>
      <c r="P112" s="166"/>
      <c r="Q112" s="357">
        <v>0</v>
      </c>
      <c r="R112" s="166"/>
      <c r="S112" s="166"/>
      <c r="T112" s="166"/>
      <c r="U112" s="166"/>
      <c r="V112" s="166"/>
      <c r="W112" s="166"/>
      <c r="X112" s="166"/>
      <c r="Y112" s="166"/>
      <c r="Z112" s="166"/>
      <c r="AA112" s="166"/>
      <c r="AB112" s="166"/>
      <c r="AC112" s="166"/>
      <c r="AD112" s="357">
        <f>SUM(R112:AC112)</f>
        <v>0</v>
      </c>
      <c r="AE112" s="397"/>
      <c r="AF112" s="398"/>
      <c r="AG112" s="398"/>
      <c r="AH112" s="398"/>
      <c r="AI112" s="398"/>
      <c r="AJ112" s="398"/>
      <c r="AK112" s="398"/>
      <c r="AL112" s="398"/>
      <c r="AM112" s="398"/>
      <c r="AN112" s="398"/>
      <c r="AO112" s="398"/>
      <c r="AP112" s="398"/>
      <c r="AQ112" s="357">
        <f t="shared" si="218"/>
        <v>0</v>
      </c>
    </row>
    <row r="113" spans="2:43" s="60" customFormat="1">
      <c r="B113" s="43"/>
      <c r="C113" s="163" t="s">
        <v>53</v>
      </c>
      <c r="D113" s="304">
        <v>0.19</v>
      </c>
      <c r="E113" s="166"/>
      <c r="F113" s="166"/>
      <c r="G113" s="166"/>
      <c r="H113" s="166">
        <v>200</v>
      </c>
      <c r="I113" s="166"/>
      <c r="J113" s="166"/>
      <c r="K113" s="166"/>
      <c r="L113" s="166"/>
      <c r="M113" s="166"/>
      <c r="N113" s="166"/>
      <c r="O113" s="166"/>
      <c r="P113" s="166"/>
      <c r="Q113" s="357">
        <f t="shared" si="223"/>
        <v>200</v>
      </c>
      <c r="R113" s="166"/>
      <c r="S113" s="166"/>
      <c r="T113" s="166"/>
      <c r="U113" s="166">
        <v>200</v>
      </c>
      <c r="V113" s="166"/>
      <c r="W113" s="166"/>
      <c r="X113" s="166"/>
      <c r="Y113" s="166"/>
      <c r="Z113" s="166"/>
      <c r="AA113" s="166"/>
      <c r="AB113" s="166"/>
      <c r="AC113" s="166"/>
      <c r="AD113" s="357">
        <f t="shared" si="217"/>
        <v>200</v>
      </c>
      <c r="AE113" s="397"/>
      <c r="AF113" s="398"/>
      <c r="AG113" s="398"/>
      <c r="AH113" s="398">
        <v>350</v>
      </c>
      <c r="AI113" s="398"/>
      <c r="AJ113" s="398"/>
      <c r="AK113" s="398"/>
      <c r="AL113" s="398"/>
      <c r="AM113" s="398"/>
      <c r="AN113" s="398"/>
      <c r="AO113" s="398"/>
      <c r="AP113" s="398"/>
      <c r="AQ113" s="357">
        <f t="shared" si="218"/>
        <v>350</v>
      </c>
    </row>
    <row r="114" spans="2:43">
      <c r="B114" s="44"/>
      <c r="C114" s="308" t="s">
        <v>92</v>
      </c>
      <c r="D114" s="305"/>
      <c r="E114" s="358">
        <f>SUMPRODUCT(E108:E113,$D$108:$D$113)</f>
        <v>14.25</v>
      </c>
      <c r="F114" s="358">
        <f t="shared" ref="F114:P114" si="224">SUMPRODUCT(F108:F113,$D$108:$D$113)</f>
        <v>14.25</v>
      </c>
      <c r="G114" s="358">
        <f t="shared" si="224"/>
        <v>14.25</v>
      </c>
      <c r="H114" s="358">
        <f t="shared" si="224"/>
        <v>57.95</v>
      </c>
      <c r="I114" s="358">
        <f t="shared" si="224"/>
        <v>19.950000000000003</v>
      </c>
      <c r="J114" s="358">
        <f t="shared" si="224"/>
        <v>19.950000000000003</v>
      </c>
      <c r="K114" s="358">
        <f t="shared" si="224"/>
        <v>19.950000000000003</v>
      </c>
      <c r="L114" s="358">
        <f t="shared" si="224"/>
        <v>19.950000000000003</v>
      </c>
      <c r="M114" s="358">
        <f t="shared" si="224"/>
        <v>19.950000000000003</v>
      </c>
      <c r="N114" s="358">
        <f t="shared" si="224"/>
        <v>19.950000000000003</v>
      </c>
      <c r="O114" s="358">
        <f t="shared" si="224"/>
        <v>19.950000000000003</v>
      </c>
      <c r="P114" s="358">
        <f t="shared" si="224"/>
        <v>19.950000000000003</v>
      </c>
      <c r="Q114" s="357">
        <f>SUM(E114:P114)</f>
        <v>260.29999999999995</v>
      </c>
      <c r="R114" s="358">
        <f t="shared" ref="R114" si="225">SUMPRODUCT(R108:R113,$D$108:$D$113)</f>
        <v>19.950000000000003</v>
      </c>
      <c r="S114" s="358">
        <f t="shared" ref="S114" si="226">SUMPRODUCT(S108:S113,$D$108:$D$113)</f>
        <v>19.950000000000003</v>
      </c>
      <c r="T114" s="358">
        <f t="shared" ref="T114" si="227">SUMPRODUCT(T108:T113,$D$108:$D$113)</f>
        <v>19.950000000000003</v>
      </c>
      <c r="U114" s="358">
        <f t="shared" ref="U114" si="228">SUMPRODUCT(U108:U113,$D$108:$D$113)</f>
        <v>57.95</v>
      </c>
      <c r="V114" s="358">
        <f t="shared" ref="V114" si="229">SUMPRODUCT(V108:V113,$D$108:$D$113)</f>
        <v>19.950000000000003</v>
      </c>
      <c r="W114" s="358">
        <f t="shared" ref="W114" si="230">SUMPRODUCT(W108:W113,$D$108:$D$113)</f>
        <v>19.950000000000003</v>
      </c>
      <c r="X114" s="358">
        <f t="shared" ref="X114" si="231">SUMPRODUCT(X108:X113,$D$108:$D$113)</f>
        <v>19.950000000000003</v>
      </c>
      <c r="Y114" s="358">
        <f t="shared" ref="Y114" si="232">SUMPRODUCT(Y108:Y113,$D$108:$D$113)</f>
        <v>19.950000000000003</v>
      </c>
      <c r="Z114" s="358">
        <f t="shared" ref="Z114" si="233">SUMPRODUCT(Z108:Z113,$D$108:$D$113)</f>
        <v>19.950000000000003</v>
      </c>
      <c r="AA114" s="358">
        <f t="shared" ref="AA114" si="234">SUMPRODUCT(AA108:AA113,$D$108:$D$113)</f>
        <v>19.950000000000003</v>
      </c>
      <c r="AB114" s="358">
        <f t="shared" ref="AB114" si="235">SUMPRODUCT(AB108:AB113,$D$108:$D$113)</f>
        <v>19.950000000000003</v>
      </c>
      <c r="AC114" s="358">
        <f t="shared" ref="AC114" si="236">SUMPRODUCT(AC108:AC113,$D$108:$D$113)</f>
        <v>19.950000000000003</v>
      </c>
      <c r="AD114" s="357">
        <f t="shared" si="217"/>
        <v>277.39999999999992</v>
      </c>
      <c r="AE114" s="358">
        <f t="shared" ref="AE114" si="237">SUMPRODUCT(AE108:AE113,$D$108:$D$113)</f>
        <v>19.950000000000003</v>
      </c>
      <c r="AF114" s="358">
        <f t="shared" ref="AF114" si="238">SUMPRODUCT(AF108:AF113,$D$108:$D$113)</f>
        <v>19.950000000000003</v>
      </c>
      <c r="AG114" s="358">
        <f t="shared" ref="AG114" si="239">SUMPRODUCT(AG108:AG113,$D$108:$D$113)</f>
        <v>19.950000000000003</v>
      </c>
      <c r="AH114" s="358">
        <f t="shared" ref="AH114" si="240">SUMPRODUCT(AH108:AH113,$D$108:$D$113)</f>
        <v>86.45</v>
      </c>
      <c r="AI114" s="358">
        <f t="shared" ref="AI114" si="241">SUMPRODUCT(AI108:AI113,$D$108:$D$113)</f>
        <v>19.950000000000003</v>
      </c>
      <c r="AJ114" s="358">
        <f t="shared" ref="AJ114" si="242">SUMPRODUCT(AJ108:AJ113,$D$108:$D$113)</f>
        <v>19.950000000000003</v>
      </c>
      <c r="AK114" s="358">
        <f t="shared" ref="AK114" si="243">SUMPRODUCT(AK108:AK113,$D$108:$D$113)</f>
        <v>19.950000000000003</v>
      </c>
      <c r="AL114" s="358">
        <f t="shared" ref="AL114" si="244">SUMPRODUCT(AL108:AL113,$D$108:$D$113)</f>
        <v>19.950000000000003</v>
      </c>
      <c r="AM114" s="358">
        <f t="shared" ref="AM114" si="245">SUMPRODUCT(AM108:AM113,$D$108:$D$113)</f>
        <v>19.950000000000003</v>
      </c>
      <c r="AN114" s="358">
        <f t="shared" ref="AN114" si="246">SUMPRODUCT(AN108:AN113,$D$108:$D$113)</f>
        <v>19.950000000000003</v>
      </c>
      <c r="AO114" s="358">
        <f t="shared" ref="AO114" si="247">SUMPRODUCT(AO108:AO113,$D$108:$D$113)</f>
        <v>19.950000000000003</v>
      </c>
      <c r="AP114" s="358">
        <f t="shared" ref="AP114" si="248">SUMPRODUCT(AP108:AP113,$D$108:$D$113)</f>
        <v>19.950000000000003</v>
      </c>
      <c r="AQ114" s="357">
        <f t="shared" si="218"/>
        <v>305.89999999999992</v>
      </c>
    </row>
    <row r="115" spans="2:43" s="60" customFormat="1">
      <c r="B115" s="41" t="s">
        <v>54</v>
      </c>
      <c r="C115" s="69"/>
      <c r="D115" s="401" t="s">
        <v>248</v>
      </c>
      <c r="E115" s="462"/>
      <c r="F115" s="463"/>
      <c r="G115" s="463"/>
      <c r="H115" s="463"/>
      <c r="I115" s="463"/>
      <c r="J115" s="463"/>
      <c r="K115" s="463"/>
      <c r="L115" s="463"/>
      <c r="M115" s="463"/>
      <c r="N115" s="463"/>
      <c r="O115" s="463"/>
      <c r="P115" s="464"/>
      <c r="Q115" s="221"/>
      <c r="R115" s="481"/>
      <c r="S115" s="481"/>
      <c r="T115" s="481"/>
      <c r="U115" s="481"/>
      <c r="V115" s="481"/>
      <c r="W115" s="481"/>
      <c r="X115" s="481"/>
      <c r="Y115" s="481"/>
      <c r="Z115" s="481"/>
      <c r="AA115" s="481"/>
      <c r="AB115" s="481"/>
      <c r="AC115" s="481"/>
      <c r="AD115" s="221"/>
      <c r="AE115" s="468"/>
      <c r="AF115" s="469"/>
      <c r="AG115" s="469"/>
      <c r="AH115" s="469"/>
      <c r="AI115" s="469"/>
      <c r="AJ115" s="469"/>
      <c r="AK115" s="469"/>
      <c r="AL115" s="469"/>
      <c r="AM115" s="469"/>
      <c r="AN115" s="469"/>
      <c r="AO115" s="469"/>
      <c r="AP115" s="470"/>
      <c r="AQ115" s="221"/>
    </row>
    <row r="116" spans="2:43" s="60" customFormat="1">
      <c r="B116" s="43"/>
      <c r="C116" s="163" t="s">
        <v>55</v>
      </c>
      <c r="D116" s="306">
        <v>0.19</v>
      </c>
      <c r="E116" s="355"/>
      <c r="F116" s="355"/>
      <c r="G116" s="355"/>
      <c r="H116" s="355"/>
      <c r="I116" s="166">
        <v>50</v>
      </c>
      <c r="J116" s="166">
        <v>50</v>
      </c>
      <c r="K116" s="166">
        <v>50</v>
      </c>
      <c r="L116" s="166">
        <v>100</v>
      </c>
      <c r="M116" s="166">
        <v>200</v>
      </c>
      <c r="N116" s="166">
        <v>500</v>
      </c>
      <c r="O116" s="166">
        <v>500</v>
      </c>
      <c r="P116" s="166">
        <v>2000</v>
      </c>
      <c r="Q116" s="357">
        <f t="shared" si="223"/>
        <v>3450</v>
      </c>
      <c r="R116" s="166">
        <v>100</v>
      </c>
      <c r="S116" s="166">
        <v>100</v>
      </c>
      <c r="T116" s="166">
        <v>100</v>
      </c>
      <c r="U116" s="166">
        <v>300</v>
      </c>
      <c r="V116" s="166">
        <v>300</v>
      </c>
      <c r="W116" s="166">
        <v>300</v>
      </c>
      <c r="X116" s="166">
        <v>1000</v>
      </c>
      <c r="Y116" s="166">
        <v>1500</v>
      </c>
      <c r="Z116" s="166">
        <v>2000</v>
      </c>
      <c r="AA116" s="166">
        <v>3000</v>
      </c>
      <c r="AB116" s="166">
        <v>3000</v>
      </c>
      <c r="AC116" s="166">
        <v>3000</v>
      </c>
      <c r="AD116" s="357">
        <f t="shared" si="217"/>
        <v>14700</v>
      </c>
      <c r="AE116" s="166">
        <v>3000</v>
      </c>
      <c r="AF116" s="166">
        <v>3000</v>
      </c>
      <c r="AG116" s="166">
        <v>3000</v>
      </c>
      <c r="AH116" s="166">
        <v>3000</v>
      </c>
      <c r="AI116" s="166">
        <v>6000</v>
      </c>
      <c r="AJ116" s="166">
        <v>10000</v>
      </c>
      <c r="AK116" s="166">
        <v>10000</v>
      </c>
      <c r="AL116" s="166">
        <v>15000</v>
      </c>
      <c r="AM116" s="166">
        <v>15000</v>
      </c>
      <c r="AN116" s="166">
        <v>20000</v>
      </c>
      <c r="AO116" s="166">
        <v>20000</v>
      </c>
      <c r="AP116" s="166">
        <v>20000</v>
      </c>
      <c r="AQ116" s="357">
        <f t="shared" si="218"/>
        <v>128000</v>
      </c>
    </row>
    <row r="117" spans="2:43" s="60" customFormat="1">
      <c r="B117" s="43"/>
      <c r="C117" s="163" t="s">
        <v>133</v>
      </c>
      <c r="D117" s="306">
        <v>0.19</v>
      </c>
      <c r="E117" s="355"/>
      <c r="F117" s="355"/>
      <c r="G117" s="355"/>
      <c r="H117" s="355"/>
      <c r="I117" s="166"/>
      <c r="J117" s="166"/>
      <c r="K117" s="166"/>
      <c r="L117" s="166"/>
      <c r="M117" s="166"/>
      <c r="N117" s="166"/>
      <c r="O117" s="166"/>
      <c r="P117" s="166"/>
      <c r="Q117" s="357">
        <v>0</v>
      </c>
      <c r="R117" s="166"/>
      <c r="S117" s="166"/>
      <c r="T117" s="166"/>
      <c r="U117" s="166"/>
      <c r="V117" s="166"/>
      <c r="W117" s="166"/>
      <c r="X117" s="166"/>
      <c r="Y117" s="166"/>
      <c r="Z117" s="166"/>
      <c r="AA117" s="166"/>
      <c r="AB117" s="166"/>
      <c r="AC117" s="166"/>
      <c r="AD117" s="357">
        <f>SUM(R117:AC117)</f>
        <v>0</v>
      </c>
      <c r="AE117" s="166"/>
      <c r="AF117" s="166"/>
      <c r="AG117" s="166"/>
      <c r="AH117" s="166"/>
      <c r="AI117" s="166"/>
      <c r="AJ117" s="166"/>
      <c r="AK117" s="166"/>
      <c r="AL117" s="166"/>
      <c r="AM117" s="166"/>
      <c r="AN117" s="166"/>
      <c r="AO117" s="166"/>
      <c r="AP117" s="166"/>
      <c r="AQ117" s="357">
        <f t="shared" si="218"/>
        <v>0</v>
      </c>
    </row>
    <row r="118" spans="2:43" s="60" customFormat="1">
      <c r="B118" s="43"/>
      <c r="C118" s="163" t="s">
        <v>56</v>
      </c>
      <c r="D118" s="306">
        <v>0.19</v>
      </c>
      <c r="E118" s="355"/>
      <c r="F118" s="355"/>
      <c r="G118" s="355">
        <v>100</v>
      </c>
      <c r="H118" s="355"/>
      <c r="I118" s="355"/>
      <c r="J118" s="355"/>
      <c r="K118" s="355"/>
      <c r="L118" s="355"/>
      <c r="M118" s="355">
        <v>200</v>
      </c>
      <c r="N118" s="355">
        <v>200</v>
      </c>
      <c r="O118" s="355">
        <v>200</v>
      </c>
      <c r="P118" s="355">
        <v>200</v>
      </c>
      <c r="Q118" s="357">
        <f>SUM(E118:P118)</f>
        <v>900</v>
      </c>
      <c r="R118" s="355">
        <v>300</v>
      </c>
      <c r="S118" s="355">
        <v>300</v>
      </c>
      <c r="T118" s="355">
        <v>300</v>
      </c>
      <c r="U118" s="355">
        <v>300</v>
      </c>
      <c r="V118" s="355">
        <v>300</v>
      </c>
      <c r="W118" s="355">
        <v>300</v>
      </c>
      <c r="X118" s="355">
        <v>300</v>
      </c>
      <c r="Y118" s="355">
        <v>300</v>
      </c>
      <c r="Z118" s="355">
        <v>300</v>
      </c>
      <c r="AA118" s="355">
        <v>300</v>
      </c>
      <c r="AB118" s="355">
        <v>300</v>
      </c>
      <c r="AC118" s="355">
        <v>300</v>
      </c>
      <c r="AD118" s="357">
        <f t="shared" si="217"/>
        <v>3600</v>
      </c>
      <c r="AE118" s="355">
        <v>500</v>
      </c>
      <c r="AF118" s="355">
        <v>500</v>
      </c>
      <c r="AG118" s="355">
        <v>500</v>
      </c>
      <c r="AH118" s="355">
        <v>500</v>
      </c>
      <c r="AI118" s="355">
        <v>500</v>
      </c>
      <c r="AJ118" s="355">
        <v>500</v>
      </c>
      <c r="AK118" s="355">
        <v>1000</v>
      </c>
      <c r="AL118" s="355">
        <v>1000</v>
      </c>
      <c r="AM118" s="355">
        <v>1000</v>
      </c>
      <c r="AN118" s="355">
        <v>1000</v>
      </c>
      <c r="AO118" s="355">
        <v>1000</v>
      </c>
      <c r="AP118" s="355">
        <v>1000</v>
      </c>
      <c r="AQ118" s="357">
        <f t="shared" si="218"/>
        <v>9000</v>
      </c>
    </row>
    <row r="119" spans="2:43">
      <c r="B119" s="44"/>
      <c r="C119" s="309" t="s">
        <v>92</v>
      </c>
      <c r="D119" s="307"/>
      <c r="E119" s="358">
        <f>SUMPRODUCT(E116:E118,$D$116:$D$118)</f>
        <v>0</v>
      </c>
      <c r="F119" s="358">
        <f t="shared" ref="F119:P119" si="249">SUMPRODUCT(F116:F118,$D$116:$D$118)</f>
        <v>0</v>
      </c>
      <c r="G119" s="358">
        <f t="shared" si="249"/>
        <v>19</v>
      </c>
      <c r="H119" s="358">
        <f t="shared" si="249"/>
        <v>0</v>
      </c>
      <c r="I119" s="358">
        <f t="shared" si="249"/>
        <v>9.5</v>
      </c>
      <c r="J119" s="358">
        <f t="shared" si="249"/>
        <v>9.5</v>
      </c>
      <c r="K119" s="358">
        <f t="shared" si="249"/>
        <v>9.5</v>
      </c>
      <c r="L119" s="358">
        <f t="shared" si="249"/>
        <v>19</v>
      </c>
      <c r="M119" s="358">
        <f t="shared" si="249"/>
        <v>76</v>
      </c>
      <c r="N119" s="358">
        <f t="shared" si="249"/>
        <v>133</v>
      </c>
      <c r="O119" s="358">
        <f t="shared" si="249"/>
        <v>133</v>
      </c>
      <c r="P119" s="358">
        <f t="shared" si="249"/>
        <v>418</v>
      </c>
      <c r="Q119" s="357">
        <f>SUM(E119:P119)</f>
        <v>826.5</v>
      </c>
      <c r="R119" s="358">
        <f t="shared" ref="R119" si="250">SUMPRODUCT(R116:R118,$D$116:$D$118)</f>
        <v>76</v>
      </c>
      <c r="S119" s="358">
        <f t="shared" ref="S119" si="251">SUMPRODUCT(S116:S118,$D$116:$D$118)</f>
        <v>76</v>
      </c>
      <c r="T119" s="358">
        <f t="shared" ref="T119" si="252">SUMPRODUCT(T116:T118,$D$116:$D$118)</f>
        <v>76</v>
      </c>
      <c r="U119" s="358">
        <f t="shared" ref="U119" si="253">SUMPRODUCT(U116:U118,$D$116:$D$118)</f>
        <v>114</v>
      </c>
      <c r="V119" s="358">
        <f t="shared" ref="V119" si="254">SUMPRODUCT(V116:V118,$D$116:$D$118)</f>
        <v>114</v>
      </c>
      <c r="W119" s="358">
        <f t="shared" ref="W119" si="255">SUMPRODUCT(W116:W118,$D$116:$D$118)</f>
        <v>114</v>
      </c>
      <c r="X119" s="358">
        <f t="shared" ref="X119" si="256">SUMPRODUCT(X116:X118,$D$116:$D$118)</f>
        <v>247</v>
      </c>
      <c r="Y119" s="358">
        <f t="shared" ref="Y119" si="257">SUMPRODUCT(Y116:Y118,$D$116:$D$118)</f>
        <v>342</v>
      </c>
      <c r="Z119" s="358">
        <f t="shared" ref="Z119" si="258">SUMPRODUCT(Z116:Z118,$D$116:$D$118)</f>
        <v>437</v>
      </c>
      <c r="AA119" s="358">
        <f t="shared" ref="AA119" si="259">SUMPRODUCT(AA116:AA118,$D$116:$D$118)</f>
        <v>627</v>
      </c>
      <c r="AB119" s="358">
        <f t="shared" ref="AB119" si="260">SUMPRODUCT(AB116:AB118,$D$116:$D$118)</f>
        <v>627</v>
      </c>
      <c r="AC119" s="358">
        <f t="shared" ref="AC119" si="261">SUMPRODUCT(AC116:AC118,$D$116:$D$118)</f>
        <v>627</v>
      </c>
      <c r="AD119" s="357">
        <f t="shared" si="217"/>
        <v>3477</v>
      </c>
      <c r="AE119" s="358">
        <f t="shared" ref="AE119" si="262">SUMPRODUCT(AE116:AE118,$D$116:$D$118)</f>
        <v>665</v>
      </c>
      <c r="AF119" s="358">
        <f t="shared" ref="AF119" si="263">SUMPRODUCT(AF116:AF118,$D$116:$D$118)</f>
        <v>665</v>
      </c>
      <c r="AG119" s="358">
        <f t="shared" ref="AG119" si="264">SUMPRODUCT(AG116:AG118,$D$116:$D$118)</f>
        <v>665</v>
      </c>
      <c r="AH119" s="358">
        <f t="shared" ref="AH119" si="265">SUMPRODUCT(AH116:AH118,$D$116:$D$118)</f>
        <v>665</v>
      </c>
      <c r="AI119" s="358">
        <f t="shared" ref="AI119" si="266">SUMPRODUCT(AI116:AI118,$D$116:$D$118)</f>
        <v>1235</v>
      </c>
      <c r="AJ119" s="358">
        <f t="shared" ref="AJ119" si="267">SUMPRODUCT(AJ116:AJ118,$D$116:$D$118)</f>
        <v>1995</v>
      </c>
      <c r="AK119" s="358">
        <f t="shared" ref="AK119" si="268">SUMPRODUCT(AK116:AK118,$D$116:$D$118)</f>
        <v>2090</v>
      </c>
      <c r="AL119" s="358">
        <f t="shared" ref="AL119" si="269">SUMPRODUCT(AL116:AL118,$D$116:$D$118)</f>
        <v>3040</v>
      </c>
      <c r="AM119" s="358">
        <f t="shared" ref="AM119" si="270">SUMPRODUCT(AM116:AM118,$D$116:$D$118)</f>
        <v>3040</v>
      </c>
      <c r="AN119" s="358">
        <f t="shared" ref="AN119" si="271">SUMPRODUCT(AN116:AN118,$D$116:$D$118)</f>
        <v>3990</v>
      </c>
      <c r="AO119" s="358">
        <f t="shared" ref="AO119" si="272">SUMPRODUCT(AO116:AO118,$D$116:$D$118)</f>
        <v>3990</v>
      </c>
      <c r="AP119" s="358">
        <f t="shared" ref="AP119" si="273">SUMPRODUCT(AP116:AP118,$D$116:$D$118)</f>
        <v>3990</v>
      </c>
      <c r="AQ119" s="357">
        <f t="shared" si="218"/>
        <v>26030</v>
      </c>
    </row>
    <row r="120" spans="2:43" s="60" customFormat="1">
      <c r="B120" s="41" t="s">
        <v>57</v>
      </c>
      <c r="C120" s="69"/>
      <c r="D120" s="401" t="s">
        <v>248</v>
      </c>
      <c r="E120" s="462"/>
      <c r="F120" s="463"/>
      <c r="G120" s="463"/>
      <c r="H120" s="463"/>
      <c r="I120" s="463"/>
      <c r="J120" s="463"/>
      <c r="K120" s="463"/>
      <c r="L120" s="463"/>
      <c r="M120" s="463"/>
      <c r="N120" s="463"/>
      <c r="O120" s="463"/>
      <c r="P120" s="464"/>
      <c r="Q120" s="221"/>
      <c r="R120" s="481"/>
      <c r="S120" s="481"/>
      <c r="T120" s="481"/>
      <c r="U120" s="481"/>
      <c r="V120" s="481"/>
      <c r="W120" s="481"/>
      <c r="X120" s="481"/>
      <c r="Y120" s="481"/>
      <c r="Z120" s="481"/>
      <c r="AA120" s="481"/>
      <c r="AB120" s="481"/>
      <c r="AC120" s="481"/>
      <c r="AD120" s="221"/>
      <c r="AE120" s="468"/>
      <c r="AF120" s="469"/>
      <c r="AG120" s="469"/>
      <c r="AH120" s="469"/>
      <c r="AI120" s="469"/>
      <c r="AJ120" s="469"/>
      <c r="AK120" s="469"/>
      <c r="AL120" s="469"/>
      <c r="AM120" s="469"/>
      <c r="AN120" s="469"/>
      <c r="AO120" s="469"/>
      <c r="AP120" s="470"/>
      <c r="AQ120" s="221"/>
    </row>
    <row r="121" spans="2:43" s="60" customFormat="1">
      <c r="B121" s="43"/>
      <c r="C121" s="163" t="s">
        <v>58</v>
      </c>
      <c r="D121" s="306">
        <v>0.19</v>
      </c>
      <c r="E121" s="166">
        <v>45</v>
      </c>
      <c r="F121" s="166">
        <v>45</v>
      </c>
      <c r="G121" s="166">
        <v>45</v>
      </c>
      <c r="H121" s="166">
        <v>45</v>
      </c>
      <c r="I121" s="166">
        <v>45</v>
      </c>
      <c r="J121" s="166">
        <v>45</v>
      </c>
      <c r="K121" s="166">
        <v>45</v>
      </c>
      <c r="L121" s="166">
        <v>45</v>
      </c>
      <c r="M121" s="166">
        <v>45</v>
      </c>
      <c r="N121" s="166">
        <v>45</v>
      </c>
      <c r="O121" s="166">
        <v>45</v>
      </c>
      <c r="P121" s="166">
        <v>45</v>
      </c>
      <c r="Q121" s="357">
        <f t="shared" si="223"/>
        <v>540</v>
      </c>
      <c r="R121" s="166">
        <v>45</v>
      </c>
      <c r="S121" s="166">
        <v>45</v>
      </c>
      <c r="T121" s="166">
        <v>45</v>
      </c>
      <c r="U121" s="166">
        <v>45</v>
      </c>
      <c r="V121" s="166">
        <v>45</v>
      </c>
      <c r="W121" s="166">
        <v>45</v>
      </c>
      <c r="X121" s="166">
        <v>45</v>
      </c>
      <c r="Y121" s="166">
        <v>45</v>
      </c>
      <c r="Z121" s="166">
        <v>45</v>
      </c>
      <c r="AA121" s="166">
        <v>45</v>
      </c>
      <c r="AB121" s="166">
        <v>45</v>
      </c>
      <c r="AC121" s="166">
        <v>45</v>
      </c>
      <c r="AD121" s="357">
        <f>SUM(R121:AC121)</f>
        <v>540</v>
      </c>
      <c r="AE121" s="355">
        <v>60</v>
      </c>
      <c r="AF121" s="355">
        <v>60</v>
      </c>
      <c r="AG121" s="355">
        <v>60</v>
      </c>
      <c r="AH121" s="355">
        <v>60</v>
      </c>
      <c r="AI121" s="355">
        <v>60</v>
      </c>
      <c r="AJ121" s="355">
        <v>60</v>
      </c>
      <c r="AK121" s="355">
        <v>60</v>
      </c>
      <c r="AL121" s="355">
        <v>60</v>
      </c>
      <c r="AM121" s="355">
        <v>60</v>
      </c>
      <c r="AN121" s="355">
        <v>60</v>
      </c>
      <c r="AO121" s="355">
        <v>60</v>
      </c>
      <c r="AP121" s="355">
        <v>60</v>
      </c>
      <c r="AQ121" s="357">
        <f t="shared" si="218"/>
        <v>720</v>
      </c>
    </row>
    <row r="122" spans="2:43" s="60" customFormat="1">
      <c r="B122" s="43"/>
      <c r="C122" s="163" t="s">
        <v>182</v>
      </c>
      <c r="D122" s="306">
        <v>0.19</v>
      </c>
      <c r="E122" s="166">
        <v>150</v>
      </c>
      <c r="F122" s="166"/>
      <c r="G122" s="166"/>
      <c r="H122" s="166"/>
      <c r="I122" s="166"/>
      <c r="J122" s="166"/>
      <c r="K122" s="166"/>
      <c r="L122" s="166"/>
      <c r="M122" s="166"/>
      <c r="N122" s="166"/>
      <c r="O122" s="166"/>
      <c r="P122" s="166"/>
      <c r="Q122" s="357">
        <f>SUM(E122:P122)</f>
        <v>150</v>
      </c>
      <c r="R122" s="355">
        <v>150</v>
      </c>
      <c r="S122" s="355"/>
      <c r="T122" s="355"/>
      <c r="U122" s="355"/>
      <c r="V122" s="355"/>
      <c r="W122" s="355"/>
      <c r="X122" s="355"/>
      <c r="Y122" s="355"/>
      <c r="Z122" s="355"/>
      <c r="AA122" s="355"/>
      <c r="AB122" s="355"/>
      <c r="AC122" s="355"/>
      <c r="AD122" s="357">
        <f t="shared" si="217"/>
        <v>150</v>
      </c>
      <c r="AE122" s="355"/>
      <c r="AF122" s="355"/>
      <c r="AG122" s="355"/>
      <c r="AH122" s="355"/>
      <c r="AI122" s="355"/>
      <c r="AJ122" s="355"/>
      <c r="AK122" s="355"/>
      <c r="AL122" s="355"/>
      <c r="AM122" s="355"/>
      <c r="AN122" s="355"/>
      <c r="AO122" s="355"/>
      <c r="AP122" s="355"/>
      <c r="AQ122" s="357">
        <f t="shared" si="218"/>
        <v>0</v>
      </c>
    </row>
    <row r="123" spans="2:43">
      <c r="B123" s="44"/>
      <c r="C123" s="309" t="s">
        <v>92</v>
      </c>
      <c r="D123" s="305"/>
      <c r="E123" s="359">
        <f>SUMPRODUCT(E121:E122,$D$121:$D$122)</f>
        <v>37.049999999999997</v>
      </c>
      <c r="F123" s="359">
        <f t="shared" ref="F123:P123" si="274">SUMPRODUCT(F121:F122,$D$121:$D$122)</f>
        <v>8.5500000000000007</v>
      </c>
      <c r="G123" s="359">
        <f t="shared" si="274"/>
        <v>8.5500000000000007</v>
      </c>
      <c r="H123" s="359">
        <f t="shared" si="274"/>
        <v>8.5500000000000007</v>
      </c>
      <c r="I123" s="359">
        <f t="shared" si="274"/>
        <v>8.5500000000000007</v>
      </c>
      <c r="J123" s="359">
        <f t="shared" si="274"/>
        <v>8.5500000000000007</v>
      </c>
      <c r="K123" s="359">
        <f t="shared" si="274"/>
        <v>8.5500000000000007</v>
      </c>
      <c r="L123" s="359">
        <f t="shared" si="274"/>
        <v>8.5500000000000007</v>
      </c>
      <c r="M123" s="359">
        <f t="shared" si="274"/>
        <v>8.5500000000000007</v>
      </c>
      <c r="N123" s="359">
        <f t="shared" si="274"/>
        <v>8.5500000000000007</v>
      </c>
      <c r="O123" s="359">
        <f t="shared" si="274"/>
        <v>8.5500000000000007</v>
      </c>
      <c r="P123" s="359">
        <f t="shared" si="274"/>
        <v>8.5500000000000007</v>
      </c>
      <c r="Q123" s="357">
        <f>SUM(E123:P123)</f>
        <v>131.09999999999997</v>
      </c>
      <c r="R123" s="359">
        <f t="shared" ref="R123" si="275">SUMPRODUCT(R121:R122,$D$121:$D$122)</f>
        <v>37.049999999999997</v>
      </c>
      <c r="S123" s="359">
        <f t="shared" ref="S123" si="276">SUMPRODUCT(S121:S122,$D$121:$D$122)</f>
        <v>8.5500000000000007</v>
      </c>
      <c r="T123" s="359">
        <f t="shared" ref="T123" si="277">SUMPRODUCT(T121:T122,$D$121:$D$122)</f>
        <v>8.5500000000000007</v>
      </c>
      <c r="U123" s="359">
        <f t="shared" ref="U123" si="278">SUMPRODUCT(U121:U122,$D$121:$D$122)</f>
        <v>8.5500000000000007</v>
      </c>
      <c r="V123" s="359">
        <f t="shared" ref="V123" si="279">SUMPRODUCT(V121:V122,$D$121:$D$122)</f>
        <v>8.5500000000000007</v>
      </c>
      <c r="W123" s="359">
        <f t="shared" ref="W123" si="280">SUMPRODUCT(W121:W122,$D$121:$D$122)</f>
        <v>8.5500000000000007</v>
      </c>
      <c r="X123" s="359">
        <f t="shared" ref="X123" si="281">SUMPRODUCT(X121:X122,$D$121:$D$122)</f>
        <v>8.5500000000000007</v>
      </c>
      <c r="Y123" s="359">
        <f t="shared" ref="Y123" si="282">SUMPRODUCT(Y121:Y122,$D$121:$D$122)</f>
        <v>8.5500000000000007</v>
      </c>
      <c r="Z123" s="359">
        <f t="shared" ref="Z123" si="283">SUMPRODUCT(Z121:Z122,$D$121:$D$122)</f>
        <v>8.5500000000000007</v>
      </c>
      <c r="AA123" s="359">
        <f t="shared" ref="AA123" si="284">SUMPRODUCT(AA121:AA122,$D$121:$D$122)</f>
        <v>8.5500000000000007</v>
      </c>
      <c r="AB123" s="359">
        <f t="shared" ref="AB123" si="285">SUMPRODUCT(AB121:AB122,$D$121:$D$122)</f>
        <v>8.5500000000000007</v>
      </c>
      <c r="AC123" s="359">
        <f t="shared" ref="AC123" si="286">SUMPRODUCT(AC121:AC122,$D$121:$D$122)</f>
        <v>8.5500000000000007</v>
      </c>
      <c r="AD123" s="357">
        <f t="shared" si="217"/>
        <v>131.09999999999997</v>
      </c>
      <c r="AE123" s="359">
        <f t="shared" ref="AE123" si="287">SUMPRODUCT(AE121:AE122,$D$121:$D$122)</f>
        <v>11.4</v>
      </c>
      <c r="AF123" s="359">
        <f t="shared" ref="AF123" si="288">SUMPRODUCT(AF121:AF122,$D$121:$D$122)</f>
        <v>11.4</v>
      </c>
      <c r="AG123" s="359">
        <f t="shared" ref="AG123" si="289">SUMPRODUCT(AG121:AG122,$D$121:$D$122)</f>
        <v>11.4</v>
      </c>
      <c r="AH123" s="359">
        <f t="shared" ref="AH123" si="290">SUMPRODUCT(AH121:AH122,$D$121:$D$122)</f>
        <v>11.4</v>
      </c>
      <c r="AI123" s="359">
        <f t="shared" ref="AI123" si="291">SUMPRODUCT(AI121:AI122,$D$121:$D$122)</f>
        <v>11.4</v>
      </c>
      <c r="AJ123" s="359">
        <f t="shared" ref="AJ123" si="292">SUMPRODUCT(AJ121:AJ122,$D$121:$D$122)</f>
        <v>11.4</v>
      </c>
      <c r="AK123" s="359">
        <f t="shared" ref="AK123" si="293">SUMPRODUCT(AK121:AK122,$D$121:$D$122)</f>
        <v>11.4</v>
      </c>
      <c r="AL123" s="359">
        <f t="shared" ref="AL123" si="294">SUMPRODUCT(AL121:AL122,$D$121:$D$122)</f>
        <v>11.4</v>
      </c>
      <c r="AM123" s="359">
        <f t="shared" ref="AM123" si="295">SUMPRODUCT(AM121:AM122,$D$121:$D$122)</f>
        <v>11.4</v>
      </c>
      <c r="AN123" s="359">
        <f t="shared" ref="AN123" si="296">SUMPRODUCT(AN121:AN122,$D$121:$D$122)</f>
        <v>11.4</v>
      </c>
      <c r="AO123" s="359">
        <f t="shared" ref="AO123" si="297">SUMPRODUCT(AO121:AO122,$D$121:$D$122)</f>
        <v>11.4</v>
      </c>
      <c r="AP123" s="359">
        <f t="shared" ref="AP123" si="298">SUMPRODUCT(AP121:AP122,$D$121:$D$122)</f>
        <v>11.4</v>
      </c>
      <c r="AQ123" s="357">
        <f t="shared" si="218"/>
        <v>136.80000000000004</v>
      </c>
    </row>
    <row r="124" spans="2:43">
      <c r="B124" s="41" t="s">
        <v>183</v>
      </c>
      <c r="C124" s="298"/>
      <c r="D124" s="401" t="s">
        <v>248</v>
      </c>
      <c r="E124" s="465"/>
      <c r="F124" s="466"/>
      <c r="G124" s="466"/>
      <c r="H124" s="466"/>
      <c r="I124" s="466"/>
      <c r="J124" s="466"/>
      <c r="K124" s="466"/>
      <c r="L124" s="466"/>
      <c r="M124" s="466"/>
      <c r="N124" s="466"/>
      <c r="O124" s="466"/>
      <c r="P124" s="467"/>
      <c r="Q124" s="356"/>
      <c r="R124" s="465"/>
      <c r="S124" s="466"/>
      <c r="T124" s="466"/>
      <c r="U124" s="466"/>
      <c r="V124" s="466"/>
      <c r="W124" s="466"/>
      <c r="X124" s="466"/>
      <c r="Y124" s="466"/>
      <c r="Z124" s="466"/>
      <c r="AA124" s="466"/>
      <c r="AB124" s="466"/>
      <c r="AC124" s="467"/>
      <c r="AD124" s="356"/>
      <c r="AE124" s="465"/>
      <c r="AF124" s="466"/>
      <c r="AG124" s="466"/>
      <c r="AH124" s="466"/>
      <c r="AI124" s="466"/>
      <c r="AJ124" s="466"/>
      <c r="AK124" s="466"/>
      <c r="AL124" s="466"/>
      <c r="AM124" s="466"/>
      <c r="AN124" s="466"/>
      <c r="AO124" s="466"/>
      <c r="AP124" s="467"/>
      <c r="AQ124" s="356"/>
    </row>
    <row r="125" spans="2:43">
      <c r="B125" s="217"/>
      <c r="C125" s="298" t="s">
        <v>217</v>
      </c>
      <c r="D125" s="317">
        <v>0.19</v>
      </c>
      <c r="E125" s="360"/>
      <c r="F125" s="361"/>
      <c r="G125" s="361">
        <v>200</v>
      </c>
      <c r="H125" s="361"/>
      <c r="I125" s="361"/>
      <c r="J125" s="361"/>
      <c r="K125" s="361"/>
      <c r="L125" s="361"/>
      <c r="M125" s="361">
        <v>100</v>
      </c>
      <c r="N125" s="361"/>
      <c r="O125" s="361"/>
      <c r="P125" s="361"/>
      <c r="Q125" s="357">
        <f t="shared" ref="Q125:Q135" si="299">SUM(E125:P125)</f>
        <v>300</v>
      </c>
      <c r="R125" s="361"/>
      <c r="S125" s="361"/>
      <c r="T125" s="361"/>
      <c r="U125" s="361"/>
      <c r="V125" s="361"/>
      <c r="W125" s="361"/>
      <c r="X125" s="361"/>
      <c r="Y125" s="361"/>
      <c r="Z125" s="361"/>
      <c r="AA125" s="361"/>
      <c r="AB125" s="361"/>
      <c r="AC125" s="361"/>
      <c r="AD125" s="357">
        <f t="shared" si="217"/>
        <v>0</v>
      </c>
      <c r="AE125" s="361">
        <v>100</v>
      </c>
      <c r="AF125" s="361"/>
      <c r="AG125" s="361"/>
      <c r="AH125" s="361"/>
      <c r="AI125" s="361"/>
      <c r="AJ125" s="361"/>
      <c r="AK125" s="361">
        <v>300</v>
      </c>
      <c r="AL125" s="361"/>
      <c r="AM125" s="361"/>
      <c r="AN125" s="361"/>
      <c r="AO125" s="361"/>
      <c r="AP125" s="361"/>
      <c r="AQ125" s="357">
        <f t="shared" si="218"/>
        <v>400</v>
      </c>
    </row>
    <row r="126" spans="2:43">
      <c r="B126" s="217"/>
      <c r="C126" s="298" t="s">
        <v>235</v>
      </c>
      <c r="D126" s="317">
        <v>0.19</v>
      </c>
      <c r="E126" s="360"/>
      <c r="F126" s="361"/>
      <c r="G126" s="361"/>
      <c r="H126" s="361"/>
      <c r="I126" s="361"/>
      <c r="J126" s="361"/>
      <c r="K126" s="361"/>
      <c r="L126" s="361"/>
      <c r="M126" s="361"/>
      <c r="N126" s="361"/>
      <c r="O126" s="361"/>
      <c r="P126" s="361"/>
      <c r="Q126" s="357">
        <f t="shared" si="299"/>
        <v>0</v>
      </c>
      <c r="R126" s="361"/>
      <c r="S126" s="361"/>
      <c r="T126" s="361">
        <v>1000</v>
      </c>
      <c r="U126" s="361"/>
      <c r="V126" s="361"/>
      <c r="W126" s="361"/>
      <c r="X126" s="361"/>
      <c r="Y126" s="361"/>
      <c r="Z126" s="361"/>
      <c r="AA126" s="361"/>
      <c r="AB126" s="361"/>
      <c r="AC126" s="361"/>
      <c r="AD126" s="357">
        <f t="shared" si="217"/>
        <v>1000</v>
      </c>
      <c r="AE126" s="361"/>
      <c r="AF126" s="361"/>
      <c r="AG126" s="361"/>
      <c r="AH126" s="361"/>
      <c r="AI126" s="361"/>
      <c r="AJ126" s="361"/>
      <c r="AK126" s="361"/>
      <c r="AL126" s="361"/>
      <c r="AM126" s="361"/>
      <c r="AN126" s="361"/>
      <c r="AO126" s="361"/>
      <c r="AP126" s="361"/>
      <c r="AQ126" s="357">
        <f>SUM(AE126:AP126)</f>
        <v>0</v>
      </c>
    </row>
    <row r="127" spans="2:43">
      <c r="B127" s="217"/>
      <c r="C127" s="298" t="s">
        <v>234</v>
      </c>
      <c r="D127" s="317">
        <v>0.19</v>
      </c>
      <c r="E127" s="360"/>
      <c r="F127" s="361"/>
      <c r="G127" s="361"/>
      <c r="H127" s="361"/>
      <c r="I127" s="361"/>
      <c r="J127" s="361"/>
      <c r="K127" s="361"/>
      <c r="L127" s="361"/>
      <c r="M127" s="361"/>
      <c r="N127" s="361"/>
      <c r="O127" s="361"/>
      <c r="P127" s="361"/>
      <c r="Q127" s="357">
        <f t="shared" si="299"/>
        <v>0</v>
      </c>
      <c r="R127" s="361">
        <v>100</v>
      </c>
      <c r="S127" s="361"/>
      <c r="T127" s="361"/>
      <c r="U127" s="361"/>
      <c r="V127" s="361"/>
      <c r="W127" s="361"/>
      <c r="X127" s="361"/>
      <c r="Y127" s="361"/>
      <c r="Z127" s="361"/>
      <c r="AA127" s="361"/>
      <c r="AB127" s="361"/>
      <c r="AC127" s="361"/>
      <c r="AD127" s="357">
        <f t="shared" si="217"/>
        <v>100</v>
      </c>
      <c r="AE127" s="361"/>
      <c r="AF127" s="361"/>
      <c r="AG127" s="361"/>
      <c r="AH127" s="361"/>
      <c r="AI127" s="361"/>
      <c r="AJ127" s="361"/>
      <c r="AK127" s="361"/>
      <c r="AL127" s="361"/>
      <c r="AM127" s="361"/>
      <c r="AN127" s="361"/>
      <c r="AO127" s="361"/>
      <c r="AP127" s="361"/>
      <c r="AQ127" s="357">
        <f t="shared" si="218"/>
        <v>0</v>
      </c>
    </row>
    <row r="128" spans="2:43">
      <c r="B128" s="217"/>
      <c r="C128" s="298" t="s">
        <v>218</v>
      </c>
      <c r="D128" s="317">
        <v>0.19</v>
      </c>
      <c r="E128" s="360"/>
      <c r="F128" s="361"/>
      <c r="G128" s="361"/>
      <c r="H128" s="361"/>
      <c r="I128" s="361"/>
      <c r="J128" s="361"/>
      <c r="K128" s="361"/>
      <c r="L128" s="361"/>
      <c r="M128" s="361"/>
      <c r="N128" s="361"/>
      <c r="O128" s="361"/>
      <c r="P128" s="361"/>
      <c r="Q128" s="357">
        <f t="shared" si="299"/>
        <v>0</v>
      </c>
      <c r="R128" s="361"/>
      <c r="S128" s="361"/>
      <c r="T128" s="361"/>
      <c r="U128" s="361"/>
      <c r="V128" s="361"/>
      <c r="W128" s="361"/>
      <c r="X128" s="361"/>
      <c r="Y128" s="361"/>
      <c r="Z128" s="361"/>
      <c r="AA128" s="361"/>
      <c r="AB128" s="361"/>
      <c r="AC128" s="361"/>
      <c r="AD128" s="357">
        <f t="shared" si="217"/>
        <v>0</v>
      </c>
      <c r="AE128" s="361">
        <v>200</v>
      </c>
      <c r="AF128" s="361"/>
      <c r="AG128" s="361"/>
      <c r="AH128" s="361"/>
      <c r="AI128" s="361"/>
      <c r="AJ128" s="361"/>
      <c r="AK128" s="361"/>
      <c r="AL128" s="361"/>
      <c r="AM128" s="361"/>
      <c r="AN128" s="361"/>
      <c r="AO128" s="361"/>
      <c r="AP128" s="361"/>
      <c r="AQ128" s="357">
        <f t="shared" si="218"/>
        <v>200</v>
      </c>
    </row>
    <row r="129" spans="2:43">
      <c r="B129" s="217"/>
      <c r="C129" s="298" t="s">
        <v>219</v>
      </c>
      <c r="D129" s="317">
        <v>0.19</v>
      </c>
      <c r="E129" s="360">
        <v>10</v>
      </c>
      <c r="F129" s="360">
        <v>10</v>
      </c>
      <c r="G129" s="360">
        <v>10</v>
      </c>
      <c r="H129" s="360">
        <v>10</v>
      </c>
      <c r="I129" s="360">
        <v>10</v>
      </c>
      <c r="J129" s="360">
        <v>10</v>
      </c>
      <c r="K129" s="360">
        <v>10</v>
      </c>
      <c r="L129" s="360">
        <v>10</v>
      </c>
      <c r="M129" s="360">
        <v>10</v>
      </c>
      <c r="N129" s="360">
        <v>10</v>
      </c>
      <c r="O129" s="360">
        <v>10</v>
      </c>
      <c r="P129" s="360">
        <v>10</v>
      </c>
      <c r="Q129" s="357">
        <f t="shared" si="299"/>
        <v>120</v>
      </c>
      <c r="R129" s="360">
        <v>10</v>
      </c>
      <c r="S129" s="360">
        <v>10</v>
      </c>
      <c r="T129" s="360">
        <v>10</v>
      </c>
      <c r="U129" s="360">
        <v>10</v>
      </c>
      <c r="V129" s="360">
        <v>10</v>
      </c>
      <c r="W129" s="360">
        <v>10</v>
      </c>
      <c r="X129" s="360">
        <v>10</v>
      </c>
      <c r="Y129" s="360">
        <v>10</v>
      </c>
      <c r="Z129" s="360">
        <v>10</v>
      </c>
      <c r="AA129" s="360">
        <v>10</v>
      </c>
      <c r="AB129" s="360">
        <v>10</v>
      </c>
      <c r="AC129" s="360">
        <v>10</v>
      </c>
      <c r="AD129" s="357">
        <f t="shared" si="217"/>
        <v>120</v>
      </c>
      <c r="AE129" s="361">
        <v>20</v>
      </c>
      <c r="AF129" s="361">
        <v>20</v>
      </c>
      <c r="AG129" s="361">
        <v>20</v>
      </c>
      <c r="AH129" s="361">
        <v>20</v>
      </c>
      <c r="AI129" s="361">
        <v>20</v>
      </c>
      <c r="AJ129" s="361">
        <v>20</v>
      </c>
      <c r="AK129" s="361">
        <v>20</v>
      </c>
      <c r="AL129" s="361">
        <v>20</v>
      </c>
      <c r="AM129" s="361">
        <v>20</v>
      </c>
      <c r="AN129" s="361">
        <v>20</v>
      </c>
      <c r="AO129" s="361">
        <v>20</v>
      </c>
      <c r="AP129" s="361">
        <v>20</v>
      </c>
      <c r="AQ129" s="357">
        <f t="shared" si="218"/>
        <v>240</v>
      </c>
    </row>
    <row r="130" spans="2:43">
      <c r="B130" s="217"/>
      <c r="C130" s="298" t="s">
        <v>221</v>
      </c>
      <c r="D130" s="317">
        <v>0.19</v>
      </c>
      <c r="E130" s="360">
        <v>30</v>
      </c>
      <c r="F130" s="361">
        <v>30</v>
      </c>
      <c r="G130" s="361">
        <v>30</v>
      </c>
      <c r="H130" s="361">
        <v>20</v>
      </c>
      <c r="I130" s="361">
        <v>20</v>
      </c>
      <c r="J130" s="361">
        <v>20</v>
      </c>
      <c r="K130" s="361">
        <v>20</v>
      </c>
      <c r="L130" s="361">
        <v>20</v>
      </c>
      <c r="M130" s="361">
        <v>20</v>
      </c>
      <c r="N130" s="361">
        <v>20</v>
      </c>
      <c r="O130" s="361">
        <v>20</v>
      </c>
      <c r="P130" s="361">
        <v>20</v>
      </c>
      <c r="Q130" s="357">
        <f t="shared" si="299"/>
        <v>270</v>
      </c>
      <c r="R130" s="361">
        <v>20</v>
      </c>
      <c r="S130" s="361">
        <v>20</v>
      </c>
      <c r="T130" s="361">
        <v>20</v>
      </c>
      <c r="U130" s="361">
        <v>20</v>
      </c>
      <c r="V130" s="361">
        <v>20</v>
      </c>
      <c r="W130" s="361">
        <v>20</v>
      </c>
      <c r="X130" s="361">
        <v>20</v>
      </c>
      <c r="Y130" s="361">
        <v>20</v>
      </c>
      <c r="Z130" s="361">
        <v>20</v>
      </c>
      <c r="AA130" s="361">
        <v>20</v>
      </c>
      <c r="AB130" s="361">
        <v>20</v>
      </c>
      <c r="AC130" s="361">
        <v>20</v>
      </c>
      <c r="AD130" s="357">
        <f t="shared" si="217"/>
        <v>240</v>
      </c>
      <c r="AE130" s="361">
        <v>30</v>
      </c>
      <c r="AF130" s="361">
        <v>30</v>
      </c>
      <c r="AG130" s="361">
        <v>30</v>
      </c>
      <c r="AH130" s="361">
        <v>30</v>
      </c>
      <c r="AI130" s="361">
        <v>30</v>
      </c>
      <c r="AJ130" s="361">
        <v>30</v>
      </c>
      <c r="AK130" s="361">
        <v>30</v>
      </c>
      <c r="AL130" s="361">
        <v>30</v>
      </c>
      <c r="AM130" s="361">
        <v>30</v>
      </c>
      <c r="AN130" s="361">
        <v>30</v>
      </c>
      <c r="AO130" s="361">
        <v>30</v>
      </c>
      <c r="AP130" s="361">
        <v>30</v>
      </c>
      <c r="AQ130" s="357">
        <f t="shared" si="218"/>
        <v>360</v>
      </c>
    </row>
    <row r="131" spans="2:43">
      <c r="B131" s="217"/>
      <c r="C131" s="298" t="s">
        <v>233</v>
      </c>
      <c r="D131" s="317">
        <v>0.19</v>
      </c>
      <c r="E131" s="360"/>
      <c r="F131" s="361"/>
      <c r="G131" s="361"/>
      <c r="H131" s="361"/>
      <c r="I131" s="361"/>
      <c r="J131" s="361"/>
      <c r="K131" s="361"/>
      <c r="L131" s="361"/>
      <c r="M131" s="361"/>
      <c r="N131" s="361"/>
      <c r="O131" s="361"/>
      <c r="P131" s="361"/>
      <c r="Q131" s="357">
        <f t="shared" si="299"/>
        <v>0</v>
      </c>
      <c r="R131" s="361">
        <v>50</v>
      </c>
      <c r="S131" s="361"/>
      <c r="T131" s="361"/>
      <c r="U131" s="361"/>
      <c r="V131" s="361"/>
      <c r="W131" s="361">
        <v>50</v>
      </c>
      <c r="X131" s="361"/>
      <c r="Y131" s="361"/>
      <c r="Z131" s="361"/>
      <c r="AA131" s="361"/>
      <c r="AB131" s="361"/>
      <c r="AC131" s="361"/>
      <c r="AD131" s="357">
        <f t="shared" si="217"/>
        <v>100</v>
      </c>
      <c r="AE131" s="361">
        <v>50</v>
      </c>
      <c r="AF131" s="361"/>
      <c r="AG131" s="361"/>
      <c r="AH131" s="361"/>
      <c r="AI131" s="361"/>
      <c r="AJ131" s="361"/>
      <c r="AK131" s="361">
        <v>50</v>
      </c>
      <c r="AL131" s="361"/>
      <c r="AM131" s="361"/>
      <c r="AN131" s="361"/>
      <c r="AO131" s="361"/>
      <c r="AP131" s="361"/>
      <c r="AQ131" s="357">
        <f t="shared" si="218"/>
        <v>100</v>
      </c>
    </row>
    <row r="132" spans="2:43">
      <c r="B132" s="217"/>
      <c r="C132" s="298" t="s">
        <v>220</v>
      </c>
      <c r="D132" s="317">
        <v>0.19</v>
      </c>
      <c r="E132" s="361"/>
      <c r="F132" s="361"/>
      <c r="G132" s="361"/>
      <c r="H132" s="361"/>
      <c r="I132" s="361"/>
      <c r="J132" s="361"/>
      <c r="K132" s="361"/>
      <c r="L132" s="361"/>
      <c r="M132" s="361"/>
      <c r="N132" s="361"/>
      <c r="O132" s="361"/>
      <c r="P132" s="361"/>
      <c r="Q132" s="357">
        <f t="shared" si="299"/>
        <v>0</v>
      </c>
      <c r="R132" s="361"/>
      <c r="S132" s="361"/>
      <c r="T132" s="361">
        <v>20</v>
      </c>
      <c r="U132" s="361"/>
      <c r="V132" s="361"/>
      <c r="W132" s="361"/>
      <c r="X132" s="361"/>
      <c r="Y132" s="361"/>
      <c r="Z132" s="361"/>
      <c r="AA132" s="361">
        <v>20</v>
      </c>
      <c r="AB132" s="361"/>
      <c r="AC132" s="361"/>
      <c r="AD132" s="357">
        <f t="shared" si="217"/>
        <v>40</v>
      </c>
      <c r="AE132" s="361"/>
      <c r="AF132" s="361"/>
      <c r="AG132" s="361"/>
      <c r="AH132" s="361">
        <v>20</v>
      </c>
      <c r="AI132" s="361"/>
      <c r="AJ132" s="361"/>
      <c r="AK132" s="361"/>
      <c r="AL132" s="361"/>
      <c r="AM132" s="361"/>
      <c r="AN132" s="361">
        <v>20</v>
      </c>
      <c r="AO132" s="361"/>
      <c r="AP132" s="361"/>
      <c r="AQ132" s="357">
        <f t="shared" si="218"/>
        <v>40</v>
      </c>
    </row>
    <row r="133" spans="2:43">
      <c r="B133" s="217"/>
      <c r="C133" s="298" t="s">
        <v>222</v>
      </c>
      <c r="D133" s="317">
        <v>0.19</v>
      </c>
      <c r="E133" s="361"/>
      <c r="F133" s="361"/>
      <c r="G133" s="361"/>
      <c r="H133" s="361"/>
      <c r="I133" s="361"/>
      <c r="J133" s="361"/>
      <c r="K133" s="361"/>
      <c r="L133" s="361"/>
      <c r="M133" s="361"/>
      <c r="N133" s="361"/>
      <c r="O133" s="361">
        <v>400</v>
      </c>
      <c r="P133" s="361">
        <v>400</v>
      </c>
      <c r="Q133" s="357">
        <f t="shared" si="299"/>
        <v>800</v>
      </c>
      <c r="R133" s="361">
        <v>400</v>
      </c>
      <c r="S133" s="361"/>
      <c r="T133" s="361"/>
      <c r="U133" s="361"/>
      <c r="V133" s="361"/>
      <c r="W133" s="361"/>
      <c r="X133" s="361"/>
      <c r="Y133" s="361"/>
      <c r="Z133" s="361"/>
      <c r="AA133" s="361"/>
      <c r="AB133" s="361"/>
      <c r="AC133" s="361"/>
      <c r="AD133" s="357">
        <f t="shared" si="217"/>
        <v>400</v>
      </c>
      <c r="AE133" s="361"/>
      <c r="AF133" s="361"/>
      <c r="AG133" s="361"/>
      <c r="AH133" s="361"/>
      <c r="AI133" s="361"/>
      <c r="AJ133" s="361"/>
      <c r="AK133" s="361"/>
      <c r="AL133" s="361"/>
      <c r="AM133" s="361"/>
      <c r="AN133" s="361"/>
      <c r="AO133" s="361"/>
      <c r="AP133" s="361"/>
      <c r="AQ133" s="357">
        <f t="shared" si="218"/>
        <v>0</v>
      </c>
    </row>
    <row r="134" spans="2:43">
      <c r="B134" s="217"/>
      <c r="C134" s="298" t="s">
        <v>156</v>
      </c>
      <c r="D134" s="317">
        <v>0.19</v>
      </c>
      <c r="E134" s="361"/>
      <c r="F134" s="361"/>
      <c r="G134" s="361"/>
      <c r="H134" s="361"/>
      <c r="I134" s="361"/>
      <c r="J134" s="361"/>
      <c r="K134" s="361"/>
      <c r="L134" s="361"/>
      <c r="M134" s="361"/>
      <c r="N134" s="361"/>
      <c r="O134" s="361"/>
      <c r="P134" s="361"/>
      <c r="Q134" s="357">
        <f t="shared" si="299"/>
        <v>0</v>
      </c>
      <c r="R134" s="361"/>
      <c r="S134" s="361"/>
      <c r="T134" s="361"/>
      <c r="U134" s="361"/>
      <c r="V134" s="361"/>
      <c r="W134" s="361"/>
      <c r="X134" s="361"/>
      <c r="Y134" s="361"/>
      <c r="Z134" s="361"/>
      <c r="AA134" s="361"/>
      <c r="AB134" s="361"/>
      <c r="AC134" s="361"/>
      <c r="AD134" s="357">
        <f t="shared" si="217"/>
        <v>0</v>
      </c>
      <c r="AE134" s="361"/>
      <c r="AF134" s="361"/>
      <c r="AG134" s="361"/>
      <c r="AH134" s="361"/>
      <c r="AI134" s="361"/>
      <c r="AJ134" s="361"/>
      <c r="AK134" s="361"/>
      <c r="AL134" s="361"/>
      <c r="AM134" s="361"/>
      <c r="AN134" s="361"/>
      <c r="AO134" s="361"/>
      <c r="AP134" s="361"/>
      <c r="AQ134" s="357">
        <f t="shared" si="218"/>
        <v>0</v>
      </c>
    </row>
    <row r="135" spans="2:43">
      <c r="B135" s="217"/>
      <c r="C135" s="165" t="s">
        <v>92</v>
      </c>
      <c r="D135" s="299"/>
      <c r="E135" s="118">
        <f>SUMPRODUCT(E125:E134,$D$125:$D$134)</f>
        <v>7.6</v>
      </c>
      <c r="F135" s="118">
        <f t="shared" ref="F135:P135" si="300">SUMPRODUCT(F125:F134,$D$125:$D$134)</f>
        <v>7.6</v>
      </c>
      <c r="G135" s="118">
        <f t="shared" si="300"/>
        <v>45.6</v>
      </c>
      <c r="H135" s="118">
        <f t="shared" si="300"/>
        <v>5.6999999999999993</v>
      </c>
      <c r="I135" s="118">
        <f t="shared" si="300"/>
        <v>5.6999999999999993</v>
      </c>
      <c r="J135" s="118">
        <f t="shared" si="300"/>
        <v>5.6999999999999993</v>
      </c>
      <c r="K135" s="118">
        <f t="shared" si="300"/>
        <v>5.6999999999999993</v>
      </c>
      <c r="L135" s="118">
        <f t="shared" si="300"/>
        <v>5.6999999999999993</v>
      </c>
      <c r="M135" s="118">
        <f t="shared" si="300"/>
        <v>24.7</v>
      </c>
      <c r="N135" s="118">
        <f t="shared" si="300"/>
        <v>5.6999999999999993</v>
      </c>
      <c r="O135" s="118">
        <f t="shared" si="300"/>
        <v>81.7</v>
      </c>
      <c r="P135" s="118">
        <f t="shared" si="300"/>
        <v>81.7</v>
      </c>
      <c r="Q135" s="100">
        <f t="shared" si="299"/>
        <v>283.10000000000002</v>
      </c>
      <c r="R135" s="118">
        <f t="shared" ref="R135" si="301">SUMPRODUCT(R125:R134,$D$125:$D$134)</f>
        <v>110.2</v>
      </c>
      <c r="S135" s="118">
        <f t="shared" ref="S135" si="302">SUMPRODUCT(S125:S134,$D$125:$D$134)</f>
        <v>5.6999999999999993</v>
      </c>
      <c r="T135" s="118">
        <f t="shared" ref="T135" si="303">SUMPRODUCT(T125:T134,$D$125:$D$134)</f>
        <v>199.50000000000003</v>
      </c>
      <c r="U135" s="118">
        <f t="shared" ref="U135" si="304">SUMPRODUCT(U125:U134,$D$125:$D$134)</f>
        <v>5.6999999999999993</v>
      </c>
      <c r="V135" s="118">
        <f t="shared" ref="V135" si="305">SUMPRODUCT(V125:V134,$D$125:$D$134)</f>
        <v>5.6999999999999993</v>
      </c>
      <c r="W135" s="118">
        <f t="shared" ref="W135" si="306">SUMPRODUCT(W125:W134,$D$125:$D$134)</f>
        <v>15.2</v>
      </c>
      <c r="X135" s="118">
        <f t="shared" ref="X135" si="307">SUMPRODUCT(X125:X134,$D$125:$D$134)</f>
        <v>5.6999999999999993</v>
      </c>
      <c r="Y135" s="118">
        <f t="shared" ref="Y135" si="308">SUMPRODUCT(Y125:Y134,$D$125:$D$134)</f>
        <v>5.6999999999999993</v>
      </c>
      <c r="Z135" s="118">
        <f t="shared" ref="Z135" si="309">SUMPRODUCT(Z125:Z134,$D$125:$D$134)</f>
        <v>5.6999999999999993</v>
      </c>
      <c r="AA135" s="118">
        <f t="shared" ref="AA135" si="310">SUMPRODUCT(AA125:AA134,$D$125:$D$134)</f>
        <v>9.5</v>
      </c>
      <c r="AB135" s="118">
        <f t="shared" ref="AB135" si="311">SUMPRODUCT(AB125:AB134,$D$125:$D$134)</f>
        <v>5.6999999999999993</v>
      </c>
      <c r="AC135" s="118">
        <f t="shared" ref="AC135" si="312">SUMPRODUCT(AC125:AC134,$D$125:$D$134)</f>
        <v>5.6999999999999993</v>
      </c>
      <c r="AD135" s="100">
        <f t="shared" si="217"/>
        <v>379.99999999999994</v>
      </c>
      <c r="AE135" s="118">
        <f t="shared" ref="AE135" si="313">SUMPRODUCT(AE125:AE134,$D$125:$D$134)</f>
        <v>76</v>
      </c>
      <c r="AF135" s="118">
        <f t="shared" ref="AF135" si="314">SUMPRODUCT(AF125:AF134,$D$125:$D$134)</f>
        <v>9.5</v>
      </c>
      <c r="AG135" s="118">
        <f t="shared" ref="AG135" si="315">SUMPRODUCT(AG125:AG134,$D$125:$D$134)</f>
        <v>9.5</v>
      </c>
      <c r="AH135" s="118">
        <f t="shared" ref="AH135" si="316">SUMPRODUCT(AH125:AH134,$D$125:$D$134)</f>
        <v>13.3</v>
      </c>
      <c r="AI135" s="118">
        <f t="shared" ref="AI135" si="317">SUMPRODUCT(AI125:AI134,$D$125:$D$134)</f>
        <v>9.5</v>
      </c>
      <c r="AJ135" s="118">
        <f t="shared" ref="AJ135" si="318">SUMPRODUCT(AJ125:AJ134,$D$125:$D$134)</f>
        <v>9.5</v>
      </c>
      <c r="AK135" s="118">
        <f t="shared" ref="AK135" si="319">SUMPRODUCT(AK125:AK134,$D$125:$D$134)</f>
        <v>76</v>
      </c>
      <c r="AL135" s="118">
        <f t="shared" ref="AL135" si="320">SUMPRODUCT(AL125:AL134,$D$125:$D$134)</f>
        <v>9.5</v>
      </c>
      <c r="AM135" s="118">
        <f t="shared" ref="AM135" si="321">SUMPRODUCT(AM125:AM134,$D$125:$D$134)</f>
        <v>9.5</v>
      </c>
      <c r="AN135" s="118">
        <f t="shared" ref="AN135" si="322">SUMPRODUCT(AN125:AN134,$D$125:$D$134)</f>
        <v>13.3</v>
      </c>
      <c r="AO135" s="118">
        <f t="shared" ref="AO135" si="323">SUMPRODUCT(AO125:AO134,$D$125:$D$134)</f>
        <v>9.5</v>
      </c>
      <c r="AP135" s="118">
        <f t="shared" ref="AP135" si="324">SUMPRODUCT(AP125:AP134,$D$125:$D$134)</f>
        <v>9.5</v>
      </c>
      <c r="AQ135" s="100">
        <f>SUM(AE135:AP135)</f>
        <v>254.60000000000002</v>
      </c>
    </row>
    <row r="136" spans="2:43" s="60" customFormat="1">
      <c r="B136" s="36" t="s">
        <v>113</v>
      </c>
      <c r="C136" s="300"/>
      <c r="D136" s="301"/>
      <c r="E136" s="139">
        <f>SUM(E114,E119,E123,E135)</f>
        <v>58.9</v>
      </c>
      <c r="F136" s="139">
        <f t="shared" ref="F136:P136" si="325">SUM(F114,F119,F123,F135)</f>
        <v>30.4</v>
      </c>
      <c r="G136" s="139">
        <f t="shared" si="325"/>
        <v>87.4</v>
      </c>
      <c r="H136" s="139">
        <f t="shared" si="325"/>
        <v>72.2</v>
      </c>
      <c r="I136" s="139">
        <f t="shared" si="325"/>
        <v>43.7</v>
      </c>
      <c r="J136" s="139">
        <f t="shared" si="325"/>
        <v>43.7</v>
      </c>
      <c r="K136" s="139">
        <f t="shared" si="325"/>
        <v>43.7</v>
      </c>
      <c r="L136" s="139">
        <f t="shared" si="325"/>
        <v>53.2</v>
      </c>
      <c r="M136" s="139">
        <f t="shared" si="325"/>
        <v>129.19999999999999</v>
      </c>
      <c r="N136" s="139">
        <f t="shared" si="325"/>
        <v>167.2</v>
      </c>
      <c r="O136" s="139">
        <f t="shared" si="325"/>
        <v>243.2</v>
      </c>
      <c r="P136" s="139">
        <f t="shared" si="325"/>
        <v>528.20000000000005</v>
      </c>
      <c r="Q136" s="100">
        <f>SUM(E136:P136)</f>
        <v>1501</v>
      </c>
      <c r="R136" s="139">
        <f t="shared" ref="R136" si="326">SUM(R114,R119,R123,R135)</f>
        <v>243.2</v>
      </c>
      <c r="S136" s="139">
        <f t="shared" ref="S136" si="327">SUM(S114,S119,S123,S135)</f>
        <v>110.2</v>
      </c>
      <c r="T136" s="139">
        <f t="shared" ref="T136" si="328">SUM(T114,T119,T123,T135)</f>
        <v>304</v>
      </c>
      <c r="U136" s="139">
        <f t="shared" ref="U136" si="329">SUM(U114,U119,U123,U135)</f>
        <v>186.2</v>
      </c>
      <c r="V136" s="139">
        <f t="shared" ref="V136" si="330">SUM(V114,V119,V123,V135)</f>
        <v>148.19999999999999</v>
      </c>
      <c r="W136" s="139">
        <f t="shared" ref="W136" si="331">SUM(W114,W119,W123,W135)</f>
        <v>157.69999999999999</v>
      </c>
      <c r="X136" s="139">
        <f t="shared" ref="X136" si="332">SUM(X114,X119,X123,X135)</f>
        <v>281.2</v>
      </c>
      <c r="Y136" s="139">
        <f t="shared" ref="Y136" si="333">SUM(Y114,Y119,Y123,Y135)</f>
        <v>376.2</v>
      </c>
      <c r="Z136" s="139">
        <f t="shared" ref="Z136" si="334">SUM(Z114,Z119,Z123,Z135)</f>
        <v>471.2</v>
      </c>
      <c r="AA136" s="139">
        <f t="shared" ref="AA136" si="335">SUM(AA114,AA119,AA123,AA135)</f>
        <v>665</v>
      </c>
      <c r="AB136" s="139">
        <f t="shared" ref="AB136" si="336">SUM(AB114,AB119,AB123,AB135)</f>
        <v>661.2</v>
      </c>
      <c r="AC136" s="139">
        <f t="shared" ref="AC136" si="337">SUM(AC114,AC119,AC123,AC135)</f>
        <v>661.2</v>
      </c>
      <c r="AD136" s="100">
        <f t="shared" si="217"/>
        <v>4265.5</v>
      </c>
      <c r="AE136" s="139">
        <f t="shared" ref="AE136" si="338">SUM(AE114,AE119,AE123,AE135)</f>
        <v>772.35</v>
      </c>
      <c r="AF136" s="139">
        <f t="shared" ref="AF136" si="339">SUM(AF114,AF119,AF123,AF135)</f>
        <v>705.85</v>
      </c>
      <c r="AG136" s="139">
        <f t="shared" ref="AG136" si="340">SUM(AG114,AG119,AG123,AG135)</f>
        <v>705.85</v>
      </c>
      <c r="AH136" s="139">
        <f t="shared" ref="AH136" si="341">SUM(AH114,AH119,AH123,AH135)</f>
        <v>776.15</v>
      </c>
      <c r="AI136" s="139">
        <f t="shared" ref="AI136" si="342">SUM(AI114,AI119,AI123,AI135)</f>
        <v>1275.8500000000001</v>
      </c>
      <c r="AJ136" s="139">
        <f t="shared" ref="AJ136" si="343">SUM(AJ114,AJ119,AJ123,AJ135)</f>
        <v>2035.8500000000001</v>
      </c>
      <c r="AK136" s="139">
        <f t="shared" ref="AK136" si="344">SUM(AK114,AK119,AK123,AK135)</f>
        <v>2197.35</v>
      </c>
      <c r="AL136" s="139">
        <f t="shared" ref="AL136" si="345">SUM(AL114,AL119,AL123,AL135)</f>
        <v>3080.85</v>
      </c>
      <c r="AM136" s="139">
        <f t="shared" ref="AM136" si="346">SUM(AM114,AM119,AM123,AM135)</f>
        <v>3080.85</v>
      </c>
      <c r="AN136" s="139">
        <f t="shared" ref="AN136" si="347">SUM(AN114,AN119,AN123,AN135)</f>
        <v>4034.65</v>
      </c>
      <c r="AO136" s="139">
        <f t="shared" ref="AO136" si="348">SUM(AO114,AO119,AO123,AO135)</f>
        <v>4030.85</v>
      </c>
      <c r="AP136" s="139">
        <f t="shared" ref="AP136" si="349">SUM(AP114,AP119,AP123,AP135)</f>
        <v>4030.85</v>
      </c>
      <c r="AQ136" s="100">
        <f t="shared" si="218"/>
        <v>26727.3</v>
      </c>
    </row>
    <row r="137" spans="2:43" s="60" customFormat="1">
      <c r="B137" s="302" t="s">
        <v>114</v>
      </c>
      <c r="C137" s="303"/>
      <c r="D137" s="316"/>
      <c r="E137" s="99">
        <f t="shared" ref="E137:P137" si="350">SUM(E45,E51,E57,E62:E69,E72:E76,E78:E81,E83:E85,E87:E91,E93:E95,E97:E106,E108:E113,E116:E118,E121:E122,E125:E134)</f>
        <v>7610</v>
      </c>
      <c r="F137" s="99">
        <f t="shared" si="350"/>
        <v>6060</v>
      </c>
      <c r="G137" s="99">
        <f t="shared" si="350"/>
        <v>3810</v>
      </c>
      <c r="H137" s="99">
        <f t="shared" si="350"/>
        <v>3430</v>
      </c>
      <c r="I137" s="99">
        <f t="shared" si="350"/>
        <v>4280</v>
      </c>
      <c r="J137" s="99">
        <f t="shared" si="350"/>
        <v>4780</v>
      </c>
      <c r="K137" s="99">
        <f t="shared" si="350"/>
        <v>4780</v>
      </c>
      <c r="L137" s="99">
        <f t="shared" si="350"/>
        <v>4830</v>
      </c>
      <c r="M137" s="99">
        <f t="shared" si="350"/>
        <v>4230</v>
      </c>
      <c r="N137" s="99">
        <f t="shared" si="350"/>
        <v>4610</v>
      </c>
      <c r="O137" s="99">
        <f t="shared" si="350"/>
        <v>4730</v>
      </c>
      <c r="P137" s="99">
        <f t="shared" si="350"/>
        <v>5510</v>
      </c>
      <c r="Q137" s="99">
        <f>SUM(E137:P137)</f>
        <v>58660</v>
      </c>
      <c r="R137" s="99">
        <f t="shared" ref="R137:AC137" si="351">SUM(R45,R51,R57,R62:R69,R72:R76,R78:R81,R83:R85,R87:R91,R93:R95,R97:R106,R108:R113,R116:R118,R121:R122,R125:R134)</f>
        <v>9590</v>
      </c>
      <c r="S137" s="99">
        <f t="shared" si="351"/>
        <v>6990</v>
      </c>
      <c r="T137" s="99">
        <f t="shared" si="351"/>
        <v>11599.5</v>
      </c>
      <c r="U137" s="99">
        <f t="shared" si="351"/>
        <v>7204.5</v>
      </c>
      <c r="V137" s="99">
        <f t="shared" si="351"/>
        <v>5974.5</v>
      </c>
      <c r="W137" s="99">
        <f t="shared" si="351"/>
        <v>6624.5</v>
      </c>
      <c r="X137" s="99">
        <f t="shared" si="351"/>
        <v>6904.5</v>
      </c>
      <c r="Y137" s="99">
        <f t="shared" si="351"/>
        <v>8504.5</v>
      </c>
      <c r="Z137" s="99">
        <f t="shared" si="351"/>
        <v>7954.5</v>
      </c>
      <c r="AA137" s="99">
        <f t="shared" si="351"/>
        <v>11252.5</v>
      </c>
      <c r="AB137" s="99">
        <f t="shared" si="351"/>
        <v>9404.5</v>
      </c>
      <c r="AC137" s="99">
        <f t="shared" si="351"/>
        <v>8699.5</v>
      </c>
      <c r="AD137" s="99">
        <f>SUM(R137:AC137)</f>
        <v>100703</v>
      </c>
      <c r="AE137" s="99">
        <f t="shared" ref="AE137:AP137" si="352">SUM(AE45,AE51,AE57,AE62:AE69,AE72:AE76,AE78:AE81,AE83:AE85,AE87:AE91,AE93:AE95,AE97:AE106,AE108:AE113,AE116:AE118,AE121:AE122,AE125:AE134)</f>
        <v>21496.5</v>
      </c>
      <c r="AF137" s="99">
        <f t="shared" si="352"/>
        <v>17049.5</v>
      </c>
      <c r="AG137" s="99">
        <f t="shared" si="352"/>
        <v>17344.5</v>
      </c>
      <c r="AH137" s="99">
        <f t="shared" si="352"/>
        <v>18103.5</v>
      </c>
      <c r="AI137" s="99">
        <f t="shared" si="352"/>
        <v>20889.5</v>
      </c>
      <c r="AJ137" s="99">
        <f t="shared" si="352"/>
        <v>25335.5</v>
      </c>
      <c r="AK137" s="99">
        <f t="shared" si="352"/>
        <v>28744.5</v>
      </c>
      <c r="AL137" s="99">
        <f t="shared" si="352"/>
        <v>35087.5</v>
      </c>
      <c r="AM137" s="99">
        <f t="shared" si="352"/>
        <v>34919.5</v>
      </c>
      <c r="AN137" s="99">
        <f t="shared" si="352"/>
        <v>41289.5</v>
      </c>
      <c r="AO137" s="99">
        <f t="shared" si="352"/>
        <v>41569.5</v>
      </c>
      <c r="AP137" s="99">
        <f t="shared" si="352"/>
        <v>42229.5</v>
      </c>
      <c r="AQ137" s="99">
        <f>SUM(AE137:AP137)</f>
        <v>344059</v>
      </c>
    </row>
    <row r="138" spans="2:43">
      <c r="AD138" s="204"/>
    </row>
    <row r="139" spans="2:43" ht="16" customHeight="1">
      <c r="B139" s="489" t="s">
        <v>161</v>
      </c>
      <c r="C139" s="490"/>
      <c r="D139" s="490"/>
      <c r="E139" s="490"/>
      <c r="F139" s="490"/>
      <c r="G139" s="490"/>
      <c r="H139" s="490"/>
      <c r="I139" s="490"/>
      <c r="J139" s="490"/>
      <c r="K139" s="490"/>
      <c r="L139" s="490"/>
      <c r="M139" s="490"/>
      <c r="N139" s="490"/>
      <c r="O139" s="490"/>
      <c r="P139" s="490"/>
      <c r="Q139" s="490"/>
      <c r="R139" s="490"/>
      <c r="S139" s="490"/>
      <c r="T139" s="490"/>
      <c r="U139" s="490"/>
      <c r="V139" s="490"/>
      <c r="W139" s="490"/>
      <c r="X139" s="490"/>
      <c r="Y139" s="490"/>
      <c r="Z139" s="490"/>
      <c r="AA139" s="490"/>
      <c r="AB139" s="490"/>
      <c r="AC139" s="490"/>
      <c r="AD139" s="490"/>
      <c r="AE139" s="490"/>
      <c r="AF139" s="490"/>
      <c r="AG139" s="490"/>
      <c r="AH139" s="490"/>
      <c r="AI139" s="490"/>
      <c r="AJ139" s="490"/>
      <c r="AK139" s="490"/>
      <c r="AL139" s="490"/>
      <c r="AM139" s="490"/>
      <c r="AN139" s="490"/>
      <c r="AO139" s="490"/>
      <c r="AP139" s="490"/>
      <c r="AQ139" s="491"/>
    </row>
    <row r="140" spans="2:43">
      <c r="B140" s="492"/>
      <c r="C140" s="493"/>
      <c r="D140" s="493"/>
      <c r="E140" s="493"/>
      <c r="F140" s="493"/>
      <c r="G140" s="493"/>
      <c r="H140" s="493"/>
      <c r="I140" s="493"/>
      <c r="J140" s="493"/>
      <c r="K140" s="493"/>
      <c r="L140" s="493"/>
      <c r="M140" s="493"/>
      <c r="N140" s="493"/>
      <c r="O140" s="493"/>
      <c r="P140" s="493"/>
      <c r="Q140" s="493"/>
      <c r="R140" s="493"/>
      <c r="S140" s="493"/>
      <c r="T140" s="493"/>
      <c r="U140" s="493"/>
      <c r="V140" s="493"/>
      <c r="W140" s="493"/>
      <c r="X140" s="493"/>
      <c r="Y140" s="493"/>
      <c r="Z140" s="493"/>
      <c r="AA140" s="493"/>
      <c r="AB140" s="493"/>
      <c r="AC140" s="493"/>
      <c r="AD140" s="493"/>
      <c r="AE140" s="493"/>
      <c r="AF140" s="493"/>
      <c r="AG140" s="493"/>
      <c r="AH140" s="493"/>
      <c r="AI140" s="493"/>
      <c r="AJ140" s="493"/>
      <c r="AK140" s="493"/>
      <c r="AL140" s="493"/>
      <c r="AM140" s="493"/>
      <c r="AN140" s="493"/>
      <c r="AO140" s="493"/>
      <c r="AP140" s="493"/>
      <c r="AQ140" s="494"/>
    </row>
    <row r="141" spans="2:43">
      <c r="B141" s="492"/>
      <c r="C141" s="493"/>
      <c r="D141" s="493"/>
      <c r="E141" s="493"/>
      <c r="F141" s="493"/>
      <c r="G141" s="493"/>
      <c r="H141" s="493"/>
      <c r="I141" s="493"/>
      <c r="J141" s="493"/>
      <c r="K141" s="493"/>
      <c r="L141" s="493"/>
      <c r="M141" s="493"/>
      <c r="N141" s="493"/>
      <c r="O141" s="493"/>
      <c r="P141" s="493"/>
      <c r="Q141" s="493"/>
      <c r="R141" s="493"/>
      <c r="S141" s="493"/>
      <c r="T141" s="493"/>
      <c r="U141" s="493"/>
      <c r="V141" s="493"/>
      <c r="W141" s="493"/>
      <c r="X141" s="493"/>
      <c r="Y141" s="493"/>
      <c r="Z141" s="493"/>
      <c r="AA141" s="493"/>
      <c r="AB141" s="493"/>
      <c r="AC141" s="493"/>
      <c r="AD141" s="493"/>
      <c r="AE141" s="493"/>
      <c r="AF141" s="493"/>
      <c r="AG141" s="493"/>
      <c r="AH141" s="493"/>
      <c r="AI141" s="493"/>
      <c r="AJ141" s="493"/>
      <c r="AK141" s="493"/>
      <c r="AL141" s="493"/>
      <c r="AM141" s="493"/>
      <c r="AN141" s="493"/>
      <c r="AO141" s="493"/>
      <c r="AP141" s="493"/>
      <c r="AQ141" s="494"/>
    </row>
    <row r="142" spans="2:43">
      <c r="B142" s="492"/>
      <c r="C142" s="493"/>
      <c r="D142" s="493"/>
      <c r="E142" s="493"/>
      <c r="F142" s="493"/>
      <c r="G142" s="493"/>
      <c r="H142" s="493"/>
      <c r="I142" s="493"/>
      <c r="J142" s="493"/>
      <c r="K142" s="493"/>
      <c r="L142" s="493"/>
      <c r="M142" s="493"/>
      <c r="N142" s="493"/>
      <c r="O142" s="493"/>
      <c r="P142" s="493"/>
      <c r="Q142" s="493"/>
      <c r="R142" s="493"/>
      <c r="S142" s="493"/>
      <c r="T142" s="493"/>
      <c r="U142" s="493"/>
      <c r="V142" s="493"/>
      <c r="W142" s="493"/>
      <c r="X142" s="493"/>
      <c r="Y142" s="493"/>
      <c r="Z142" s="493"/>
      <c r="AA142" s="493"/>
      <c r="AB142" s="493"/>
      <c r="AC142" s="493"/>
      <c r="AD142" s="493"/>
      <c r="AE142" s="493"/>
      <c r="AF142" s="493"/>
      <c r="AG142" s="493"/>
      <c r="AH142" s="493"/>
      <c r="AI142" s="493"/>
      <c r="AJ142" s="493"/>
      <c r="AK142" s="493"/>
      <c r="AL142" s="493"/>
      <c r="AM142" s="493"/>
      <c r="AN142" s="493"/>
      <c r="AO142" s="493"/>
      <c r="AP142" s="493"/>
      <c r="AQ142" s="494"/>
    </row>
    <row r="143" spans="2:43">
      <c r="B143" s="492"/>
      <c r="C143" s="493"/>
      <c r="D143" s="493"/>
      <c r="E143" s="493"/>
      <c r="F143" s="493"/>
      <c r="G143" s="493"/>
      <c r="H143" s="493"/>
      <c r="I143" s="493"/>
      <c r="J143" s="493"/>
      <c r="K143" s="493"/>
      <c r="L143" s="493"/>
      <c r="M143" s="493"/>
      <c r="N143" s="493"/>
      <c r="O143" s="493"/>
      <c r="P143" s="493"/>
      <c r="Q143" s="493"/>
      <c r="R143" s="493"/>
      <c r="S143" s="493"/>
      <c r="T143" s="493"/>
      <c r="U143" s="493"/>
      <c r="V143" s="493"/>
      <c r="W143" s="493"/>
      <c r="X143" s="493"/>
      <c r="Y143" s="493"/>
      <c r="Z143" s="493"/>
      <c r="AA143" s="493"/>
      <c r="AB143" s="493"/>
      <c r="AC143" s="493"/>
      <c r="AD143" s="493"/>
      <c r="AE143" s="493"/>
      <c r="AF143" s="493"/>
      <c r="AG143" s="493"/>
      <c r="AH143" s="493"/>
      <c r="AI143" s="493"/>
      <c r="AJ143" s="493"/>
      <c r="AK143" s="493"/>
      <c r="AL143" s="493"/>
      <c r="AM143" s="493"/>
      <c r="AN143" s="493"/>
      <c r="AO143" s="493"/>
      <c r="AP143" s="493"/>
      <c r="AQ143" s="494"/>
    </row>
    <row r="144" spans="2:43">
      <c r="B144" s="495"/>
      <c r="C144" s="496"/>
      <c r="D144" s="496"/>
      <c r="E144" s="496"/>
      <c r="F144" s="496"/>
      <c r="G144" s="496"/>
      <c r="H144" s="496"/>
      <c r="I144" s="496"/>
      <c r="J144" s="496"/>
      <c r="K144" s="496"/>
      <c r="L144" s="496"/>
      <c r="M144" s="496"/>
      <c r="N144" s="496"/>
      <c r="O144" s="496"/>
      <c r="P144" s="496"/>
      <c r="Q144" s="496"/>
      <c r="R144" s="496"/>
      <c r="S144" s="496"/>
      <c r="T144" s="496"/>
      <c r="U144" s="496"/>
      <c r="V144" s="496"/>
      <c r="W144" s="496"/>
      <c r="X144" s="496"/>
      <c r="Y144" s="496"/>
      <c r="Z144" s="496"/>
      <c r="AA144" s="496"/>
      <c r="AB144" s="496"/>
      <c r="AC144" s="496"/>
      <c r="AD144" s="496"/>
      <c r="AE144" s="496"/>
      <c r="AF144" s="496"/>
      <c r="AG144" s="496"/>
      <c r="AH144" s="496"/>
      <c r="AI144" s="496"/>
      <c r="AJ144" s="496"/>
      <c r="AK144" s="496"/>
      <c r="AL144" s="496"/>
      <c r="AM144" s="496"/>
      <c r="AN144" s="496"/>
      <c r="AO144" s="496"/>
      <c r="AP144" s="496"/>
      <c r="AQ144" s="497"/>
    </row>
    <row r="145" spans="2:43">
      <c r="B145" s="64"/>
      <c r="C145" s="26" t="s">
        <v>34</v>
      </c>
      <c r="D145" s="103"/>
      <c r="E145" s="477">
        <f ca="1">YEAR($C$146)</f>
        <v>2022</v>
      </c>
      <c r="F145" s="472"/>
      <c r="G145" s="472"/>
      <c r="H145" s="472"/>
      <c r="I145" s="472"/>
      <c r="J145" s="472"/>
      <c r="K145" s="472"/>
      <c r="L145" s="472"/>
      <c r="M145" s="472"/>
      <c r="N145" s="472"/>
      <c r="O145" s="472"/>
      <c r="P145" s="473"/>
      <c r="Q145" s="28">
        <f ca="1">YEAR(C146)</f>
        <v>2022</v>
      </c>
      <c r="R145" s="471">
        <f ca="1">YEAR(($C$146)+365)</f>
        <v>2023</v>
      </c>
      <c r="S145" s="472"/>
      <c r="T145" s="472"/>
      <c r="U145" s="472"/>
      <c r="V145" s="472"/>
      <c r="W145" s="472"/>
      <c r="X145" s="472"/>
      <c r="Y145" s="472"/>
      <c r="Z145" s="472"/>
      <c r="AA145" s="472"/>
      <c r="AB145" s="472"/>
      <c r="AC145" s="473"/>
      <c r="AD145" s="28">
        <f ca="1">YEAR((C146)+365)</f>
        <v>2023</v>
      </c>
      <c r="AE145" s="471">
        <f ca="1">YEAR(($C$146)+730)</f>
        <v>2024</v>
      </c>
      <c r="AF145" s="472"/>
      <c r="AG145" s="472"/>
      <c r="AH145" s="472"/>
      <c r="AI145" s="472"/>
      <c r="AJ145" s="472"/>
      <c r="AK145" s="472"/>
      <c r="AL145" s="472"/>
      <c r="AM145" s="472"/>
      <c r="AN145" s="472"/>
      <c r="AO145" s="472"/>
      <c r="AP145" s="473"/>
      <c r="AQ145" s="278">
        <f ca="1">YEAR(C146+730)</f>
        <v>2024</v>
      </c>
    </row>
    <row r="146" spans="2:43">
      <c r="B146" s="43"/>
      <c r="C146" s="32">
        <f ca="1">TODAY()</f>
        <v>44831</v>
      </c>
      <c r="D146" s="162"/>
      <c r="E146" s="406" t="s">
        <v>35</v>
      </c>
      <c r="F146" s="407" t="s">
        <v>36</v>
      </c>
      <c r="G146" s="407" t="s">
        <v>37</v>
      </c>
      <c r="H146" s="407" t="s">
        <v>38</v>
      </c>
      <c r="I146" s="407" t="s">
        <v>39</v>
      </c>
      <c r="J146" s="407" t="s">
        <v>40</v>
      </c>
      <c r="K146" s="407" t="s">
        <v>41</v>
      </c>
      <c r="L146" s="407" t="s">
        <v>42</v>
      </c>
      <c r="M146" s="407" t="s">
        <v>43</v>
      </c>
      <c r="N146" s="407" t="s">
        <v>44</v>
      </c>
      <c r="O146" s="407" t="s">
        <v>45</v>
      </c>
      <c r="P146" s="408" t="s">
        <v>46</v>
      </c>
      <c r="Q146" s="185" t="s">
        <v>47</v>
      </c>
      <c r="R146" s="167" t="s">
        <v>35</v>
      </c>
      <c r="S146" s="167" t="s">
        <v>36</v>
      </c>
      <c r="T146" s="167" t="s">
        <v>37</v>
      </c>
      <c r="U146" s="167" t="s">
        <v>38</v>
      </c>
      <c r="V146" s="167" t="s">
        <v>39</v>
      </c>
      <c r="W146" s="167" t="s">
        <v>40</v>
      </c>
      <c r="X146" s="167" t="s">
        <v>41</v>
      </c>
      <c r="Y146" s="167" t="s">
        <v>42</v>
      </c>
      <c r="Z146" s="167" t="s">
        <v>43</v>
      </c>
      <c r="AA146" s="167" t="s">
        <v>44</v>
      </c>
      <c r="AB146" s="167" t="s">
        <v>45</v>
      </c>
      <c r="AC146" s="167" t="s">
        <v>46</v>
      </c>
      <c r="AD146" s="186" t="s">
        <v>47</v>
      </c>
      <c r="AE146" s="167" t="s">
        <v>35</v>
      </c>
      <c r="AF146" s="167" t="s">
        <v>36</v>
      </c>
      <c r="AG146" s="167" t="s">
        <v>37</v>
      </c>
      <c r="AH146" s="167" t="s">
        <v>38</v>
      </c>
      <c r="AI146" s="167" t="s">
        <v>39</v>
      </c>
      <c r="AJ146" s="167" t="s">
        <v>40</v>
      </c>
      <c r="AK146" s="167" t="s">
        <v>41</v>
      </c>
      <c r="AL146" s="167" t="s">
        <v>42</v>
      </c>
      <c r="AM146" s="167" t="s">
        <v>43</v>
      </c>
      <c r="AN146" s="167" t="s">
        <v>44</v>
      </c>
      <c r="AO146" s="167" t="s">
        <v>45</v>
      </c>
      <c r="AP146" s="167" t="s">
        <v>46</v>
      </c>
      <c r="AQ146" s="279" t="s">
        <v>47</v>
      </c>
    </row>
    <row r="147" spans="2:43" s="188" customFormat="1" ht="22" customHeight="1">
      <c r="B147" s="179" t="s">
        <v>62</v>
      </c>
      <c r="C147" s="187"/>
      <c r="D147" s="402" t="s">
        <v>83</v>
      </c>
      <c r="E147" s="181">
        <f t="shared" ref="E147:AQ147" si="353">E33-E137</f>
        <v>-7610</v>
      </c>
      <c r="F147" s="181">
        <f t="shared" si="353"/>
        <v>-6060</v>
      </c>
      <c r="G147" s="181">
        <f t="shared" si="353"/>
        <v>-3810</v>
      </c>
      <c r="H147" s="181">
        <f t="shared" si="353"/>
        <v>-3430</v>
      </c>
      <c r="I147" s="181">
        <f t="shared" si="353"/>
        <v>-4280</v>
      </c>
      <c r="J147" s="181">
        <f t="shared" si="353"/>
        <v>-4780</v>
      </c>
      <c r="K147" s="181">
        <f t="shared" si="353"/>
        <v>-4780</v>
      </c>
      <c r="L147" s="181">
        <f t="shared" si="353"/>
        <v>-4830</v>
      </c>
      <c r="M147" s="181">
        <f t="shared" si="353"/>
        <v>-4230</v>
      </c>
      <c r="N147" s="181">
        <f t="shared" si="353"/>
        <v>-4610</v>
      </c>
      <c r="O147" s="181">
        <f t="shared" si="353"/>
        <v>-4130</v>
      </c>
      <c r="P147" s="181">
        <f t="shared" si="353"/>
        <v>-2510</v>
      </c>
      <c r="Q147" s="181">
        <f t="shared" si="353"/>
        <v>-55060</v>
      </c>
      <c r="R147" s="181">
        <f t="shared" si="353"/>
        <v>-8990</v>
      </c>
      <c r="S147" s="181">
        <f t="shared" si="353"/>
        <v>-5990</v>
      </c>
      <c r="T147" s="181">
        <f t="shared" si="353"/>
        <v>-10199.5</v>
      </c>
      <c r="U147" s="181">
        <f t="shared" si="353"/>
        <v>-5804.5</v>
      </c>
      <c r="V147" s="181">
        <f t="shared" si="353"/>
        <v>-2974.5</v>
      </c>
      <c r="W147" s="181">
        <f t="shared" si="353"/>
        <v>-4024.5</v>
      </c>
      <c r="X147" s="181">
        <f t="shared" si="353"/>
        <v>-3904.5</v>
      </c>
      <c r="Y147" s="181">
        <f t="shared" si="353"/>
        <v>-4134.5</v>
      </c>
      <c r="Z147" s="181">
        <f t="shared" si="353"/>
        <v>-3124.5</v>
      </c>
      <c r="AA147" s="181">
        <f t="shared" si="353"/>
        <v>-5502.5</v>
      </c>
      <c r="AB147" s="181">
        <f t="shared" si="353"/>
        <v>-894.5</v>
      </c>
      <c r="AC147" s="181">
        <f t="shared" si="353"/>
        <v>1650.5</v>
      </c>
      <c r="AD147" s="181">
        <f t="shared" si="353"/>
        <v>-53893</v>
      </c>
      <c r="AE147" s="181">
        <f t="shared" si="353"/>
        <v>-14826.5</v>
      </c>
      <c r="AF147" s="181">
        <f t="shared" si="353"/>
        <v>-9509.5</v>
      </c>
      <c r="AG147" s="181">
        <f t="shared" si="353"/>
        <v>-7774.5</v>
      </c>
      <c r="AH147" s="181">
        <f t="shared" si="353"/>
        <v>-4183.5</v>
      </c>
      <c r="AI147" s="181">
        <f t="shared" si="353"/>
        <v>-1459.5</v>
      </c>
      <c r="AJ147" s="181">
        <f t="shared" si="353"/>
        <v>-2135.5</v>
      </c>
      <c r="AK147" s="181">
        <f t="shared" si="353"/>
        <v>-324.5</v>
      </c>
      <c r="AL147" s="181">
        <f t="shared" si="353"/>
        <v>1162.5</v>
      </c>
      <c r="AM147" s="181">
        <f t="shared" si="353"/>
        <v>9740.5</v>
      </c>
      <c r="AN147" s="181">
        <f t="shared" si="353"/>
        <v>12360.5</v>
      </c>
      <c r="AO147" s="181">
        <f t="shared" si="353"/>
        <v>28030.5</v>
      </c>
      <c r="AP147" s="181">
        <f t="shared" si="353"/>
        <v>34620.5</v>
      </c>
      <c r="AQ147" s="181">
        <f t="shared" si="353"/>
        <v>45701</v>
      </c>
    </row>
    <row r="148" spans="2:43">
      <c r="B148" s="68"/>
      <c r="C148" s="45" t="s">
        <v>184</v>
      </c>
      <c r="D148" s="171">
        <v>0.3</v>
      </c>
      <c r="E148" s="98">
        <f>IF(E147&gt;0,E147*$D$148,0)</f>
        <v>0</v>
      </c>
      <c r="F148" s="98">
        <f t="shared" ref="F148:P148" si="354">IF(F147&gt;0,F147*$D$148,0)</f>
        <v>0</v>
      </c>
      <c r="G148" s="98">
        <f t="shared" si="354"/>
        <v>0</v>
      </c>
      <c r="H148" s="98">
        <f t="shared" si="354"/>
        <v>0</v>
      </c>
      <c r="I148" s="98">
        <f t="shared" si="354"/>
        <v>0</v>
      </c>
      <c r="J148" s="98">
        <f t="shared" si="354"/>
        <v>0</v>
      </c>
      <c r="K148" s="98">
        <f t="shared" si="354"/>
        <v>0</v>
      </c>
      <c r="L148" s="98">
        <f t="shared" si="354"/>
        <v>0</v>
      </c>
      <c r="M148" s="98">
        <f t="shared" si="354"/>
        <v>0</v>
      </c>
      <c r="N148" s="98">
        <f t="shared" si="354"/>
        <v>0</v>
      </c>
      <c r="O148" s="98">
        <f t="shared" si="354"/>
        <v>0</v>
      </c>
      <c r="P148" s="98">
        <f t="shared" si="354"/>
        <v>0</v>
      </c>
      <c r="Q148" s="100">
        <f>SUM(E148:P148)</f>
        <v>0</v>
      </c>
      <c r="R148" s="98">
        <f t="shared" ref="R148" si="355">IF(R147&gt;0,R147*$D$148,0)</f>
        <v>0</v>
      </c>
      <c r="S148" s="98">
        <f t="shared" ref="S148" si="356">IF(S147&gt;0,S147*$D$148,0)</f>
        <v>0</v>
      </c>
      <c r="T148" s="98">
        <f t="shared" ref="T148" si="357">IF(T147&gt;0,T147*$D$148,0)</f>
        <v>0</v>
      </c>
      <c r="U148" s="98">
        <f t="shared" ref="U148" si="358">IF(U147&gt;0,U147*$D$148,0)</f>
        <v>0</v>
      </c>
      <c r="V148" s="98">
        <f t="shared" ref="V148" si="359">IF(V147&gt;0,V147*$D$148,0)</f>
        <v>0</v>
      </c>
      <c r="W148" s="98">
        <f t="shared" ref="W148" si="360">IF(W147&gt;0,W147*$D$148,0)</f>
        <v>0</v>
      </c>
      <c r="X148" s="98">
        <f t="shared" ref="X148" si="361">IF(X147&gt;0,X147*$D$148,0)</f>
        <v>0</v>
      </c>
      <c r="Y148" s="98">
        <f t="shared" ref="Y148" si="362">IF(Y147&gt;0,Y147*$D$148,0)</f>
        <v>0</v>
      </c>
      <c r="Z148" s="98">
        <f t="shared" ref="Z148" si="363">IF(Z147&gt;0,Z147*$D$148,0)</f>
        <v>0</v>
      </c>
      <c r="AA148" s="98">
        <f t="shared" ref="AA148" si="364">IF(AA147&gt;0,AA147*$D$148,0)</f>
        <v>0</v>
      </c>
      <c r="AB148" s="98">
        <f t="shared" ref="AB148" si="365">IF(AB147&gt;0,AB147*$D$148,0)</f>
        <v>0</v>
      </c>
      <c r="AC148" s="98">
        <f t="shared" ref="AC148" si="366">IF(AC147&gt;0,AC147*$D$148,0)</f>
        <v>495.15</v>
      </c>
      <c r="AD148" s="205">
        <f>SUM(R148:AC148)</f>
        <v>495.15</v>
      </c>
      <c r="AE148" s="98">
        <f t="shared" ref="AE148" si="367">IF(AE147&gt;0,AE147*$D$148,0)</f>
        <v>0</v>
      </c>
      <c r="AF148" s="98">
        <f t="shared" ref="AF148" si="368">IF(AF147&gt;0,AF147*$D$148,0)</f>
        <v>0</v>
      </c>
      <c r="AG148" s="98">
        <f t="shared" ref="AG148" si="369">IF(AG147&gt;0,AG147*$D$148,0)</f>
        <v>0</v>
      </c>
      <c r="AH148" s="98">
        <f t="shared" ref="AH148" si="370">IF(AH147&gt;0,AH147*$D$148,0)</f>
        <v>0</v>
      </c>
      <c r="AI148" s="98">
        <f t="shared" ref="AI148" si="371">IF(AI147&gt;0,AI147*$D$148,0)</f>
        <v>0</v>
      </c>
      <c r="AJ148" s="98">
        <f t="shared" ref="AJ148" si="372">IF(AJ147&gt;0,AJ147*$D$148,0)</f>
        <v>0</v>
      </c>
      <c r="AK148" s="98">
        <f t="shared" ref="AK148" si="373">IF(AK147&gt;0,AK147*$D$148,0)</f>
        <v>0</v>
      </c>
      <c r="AL148" s="98">
        <f t="shared" ref="AL148" si="374">IF(AL147&gt;0,AL147*$D$148,0)</f>
        <v>348.75</v>
      </c>
      <c r="AM148" s="98">
        <f t="shared" ref="AM148" si="375">IF(AM147&gt;0,AM147*$D$148,0)</f>
        <v>2922.15</v>
      </c>
      <c r="AN148" s="98">
        <f t="shared" ref="AN148" si="376">IF(AN147&gt;0,AN147*$D$148,0)</f>
        <v>3708.1499999999996</v>
      </c>
      <c r="AO148" s="98">
        <f t="shared" ref="AO148" si="377">IF(AO147&gt;0,AO147*$D$148,0)</f>
        <v>8409.15</v>
      </c>
      <c r="AP148" s="98">
        <f t="shared" ref="AP148" si="378">IF(AP147&gt;0,AP147*$D$148,0)</f>
        <v>10386.15</v>
      </c>
      <c r="AQ148" s="100">
        <f>SUM(AE148:AP148)</f>
        <v>25774.35</v>
      </c>
    </row>
    <row r="149" spans="2:43" s="182" customFormat="1" ht="22" customHeight="1">
      <c r="B149" s="189" t="s">
        <v>185</v>
      </c>
      <c r="C149" s="190"/>
      <c r="D149" s="191"/>
      <c r="E149" s="181">
        <f>IF(E147&gt;0,E147-E148,0)</f>
        <v>0</v>
      </c>
      <c r="F149" s="181">
        <f t="shared" ref="F149:R149" si="379">IF(F147&gt;0,F147-F148,0)</f>
        <v>0</v>
      </c>
      <c r="G149" s="181">
        <f t="shared" si="379"/>
        <v>0</v>
      </c>
      <c r="H149" s="181">
        <f t="shared" si="379"/>
        <v>0</v>
      </c>
      <c r="I149" s="181">
        <f t="shared" si="379"/>
        <v>0</v>
      </c>
      <c r="J149" s="181">
        <f t="shared" si="379"/>
        <v>0</v>
      </c>
      <c r="K149" s="181">
        <f t="shared" si="379"/>
        <v>0</v>
      </c>
      <c r="L149" s="181">
        <f t="shared" si="379"/>
        <v>0</v>
      </c>
      <c r="M149" s="181">
        <f t="shared" si="379"/>
        <v>0</v>
      </c>
      <c r="N149" s="181">
        <f t="shared" si="379"/>
        <v>0</v>
      </c>
      <c r="O149" s="181">
        <f t="shared" si="379"/>
        <v>0</v>
      </c>
      <c r="P149" s="181">
        <f t="shared" si="379"/>
        <v>0</v>
      </c>
      <c r="Q149" s="181">
        <f>Q33-Q137-Q148</f>
        <v>-55060</v>
      </c>
      <c r="R149" s="181">
        <f t="shared" si="379"/>
        <v>0</v>
      </c>
      <c r="S149" s="181">
        <f t="shared" ref="S149" si="380">IF(S147&gt;0,S147-S148,0)</f>
        <v>0</v>
      </c>
      <c r="T149" s="181">
        <f t="shared" ref="T149" si="381">IF(T147&gt;0,T147-T148,0)</f>
        <v>0</v>
      </c>
      <c r="U149" s="181">
        <f t="shared" ref="U149" si="382">IF(U147&gt;0,U147-U148,0)</f>
        <v>0</v>
      </c>
      <c r="V149" s="181">
        <f t="shared" ref="V149" si="383">IF(V147&gt;0,V147-V148,0)</f>
        <v>0</v>
      </c>
      <c r="W149" s="181">
        <f t="shared" ref="W149" si="384">IF(W147&gt;0,W147-W148,0)</f>
        <v>0</v>
      </c>
      <c r="X149" s="181">
        <f t="shared" ref="X149" si="385">IF(X147&gt;0,X147-X148,0)</f>
        <v>0</v>
      </c>
      <c r="Y149" s="181">
        <f t="shared" ref="Y149" si="386">IF(Y147&gt;0,Y147-Y148,0)</f>
        <v>0</v>
      </c>
      <c r="Z149" s="181">
        <f t="shared" ref="Z149" si="387">IF(Z147&gt;0,Z147-Z148,0)</f>
        <v>0</v>
      </c>
      <c r="AA149" s="181">
        <f t="shared" ref="AA149" si="388">IF(AA147&gt;0,AA147-AA148,0)</f>
        <v>0</v>
      </c>
      <c r="AB149" s="181">
        <f t="shared" ref="AB149" si="389">IF(AB147&gt;0,AB147-AB148,0)</f>
        <v>0</v>
      </c>
      <c r="AC149" s="181">
        <f t="shared" ref="AC149:AE149" si="390">IF(AC147&gt;0,AC147-AC148,0)</f>
        <v>1155.3499999999999</v>
      </c>
      <c r="AD149" s="181">
        <f>AD33-AD137-AD148</f>
        <v>-54388.15</v>
      </c>
      <c r="AE149" s="181">
        <f t="shared" si="390"/>
        <v>0</v>
      </c>
      <c r="AF149" s="181">
        <f t="shared" ref="AF149" si="391">IF(AF147&gt;0,AF147-AF148,0)</f>
        <v>0</v>
      </c>
      <c r="AG149" s="181">
        <f t="shared" ref="AG149" si="392">IF(AG147&gt;0,AG147-AG148,0)</f>
        <v>0</v>
      </c>
      <c r="AH149" s="181">
        <f t="shared" ref="AH149" si="393">IF(AH147&gt;0,AH147-AH148,0)</f>
        <v>0</v>
      </c>
      <c r="AI149" s="181">
        <f t="shared" ref="AI149" si="394">IF(AI147&gt;0,AI147-AI148,0)</f>
        <v>0</v>
      </c>
      <c r="AJ149" s="181">
        <f t="shared" ref="AJ149" si="395">IF(AJ147&gt;0,AJ147-AJ148,0)</f>
        <v>0</v>
      </c>
      <c r="AK149" s="181">
        <f t="shared" ref="AK149" si="396">IF(AK147&gt;0,AK147-AK148,0)</f>
        <v>0</v>
      </c>
      <c r="AL149" s="181">
        <f t="shared" ref="AL149" si="397">IF(AL147&gt;0,AL147-AL148,0)</f>
        <v>813.75</v>
      </c>
      <c r="AM149" s="181">
        <f t="shared" ref="AM149" si="398">IF(AM147&gt;0,AM147-AM148,0)</f>
        <v>6818.35</v>
      </c>
      <c r="AN149" s="181">
        <f t="shared" ref="AN149" si="399">IF(AN147&gt;0,AN147-AN148,0)</f>
        <v>8652.35</v>
      </c>
      <c r="AO149" s="181">
        <f t="shared" ref="AO149" si="400">IF(AO147&gt;0,AO147-AO148,0)</f>
        <v>19621.349999999999</v>
      </c>
      <c r="AP149" s="181">
        <f t="shared" ref="AP149" si="401">IF(AP147&gt;0,AP147-AP148,0)</f>
        <v>24234.35</v>
      </c>
      <c r="AQ149" s="181">
        <f>AQ33-AQ137-AQ148</f>
        <v>19926.650000000001</v>
      </c>
    </row>
    <row r="150" spans="2:43">
      <c r="B150"/>
      <c r="AD150" s="204"/>
      <c r="AQ150"/>
    </row>
    <row r="151" spans="2:43">
      <c r="B151"/>
      <c r="AD151" s="204"/>
      <c r="AQ151"/>
    </row>
    <row r="152" spans="2:43">
      <c r="B152"/>
      <c r="C152" s="60"/>
      <c r="D152" s="107"/>
      <c r="AD152" s="204"/>
      <c r="AQ152"/>
    </row>
    <row r="153" spans="2:43">
      <c r="B153"/>
      <c r="C153" s="208"/>
      <c r="AD153" s="204"/>
      <c r="AQ153"/>
    </row>
    <row r="155" spans="2:43">
      <c r="B155"/>
      <c r="C155" s="60"/>
      <c r="D155" s="107"/>
      <c r="AD155" s="204"/>
      <c r="AQ155"/>
    </row>
    <row r="157" spans="2:43">
      <c r="B157"/>
      <c r="C157" s="60"/>
      <c r="D157" s="107"/>
      <c r="AD157" s="204"/>
      <c r="AQ157"/>
    </row>
  </sheetData>
  <mergeCells count="76">
    <mergeCell ref="B8:AQ10"/>
    <mergeCell ref="B35:AQ37"/>
    <mergeCell ref="B139:AQ144"/>
    <mergeCell ref="B2:C2"/>
    <mergeCell ref="B3:C3"/>
    <mergeCell ref="B4:C4"/>
    <mergeCell ref="B5:C5"/>
    <mergeCell ref="B6:C6"/>
    <mergeCell ref="E13:P13"/>
    <mergeCell ref="R13:AC13"/>
    <mergeCell ref="AE13:AP13"/>
    <mergeCell ref="E14:P14"/>
    <mergeCell ref="R14:AC14"/>
    <mergeCell ref="AE14:AP14"/>
    <mergeCell ref="E26:P26"/>
    <mergeCell ref="R26:AC26"/>
    <mergeCell ref="E40:P40"/>
    <mergeCell ref="R40:AC40"/>
    <mergeCell ref="AE40:AP40"/>
    <mergeCell ref="E115:P115"/>
    <mergeCell ref="R107:AC107"/>
    <mergeCell ref="R115:AC115"/>
    <mergeCell ref="E92:P92"/>
    <mergeCell ref="R71:AC71"/>
    <mergeCell ref="R77:AC77"/>
    <mergeCell ref="R82:AC82"/>
    <mergeCell ref="R86:AC86"/>
    <mergeCell ref="R92:AC92"/>
    <mergeCell ref="E86:P86"/>
    <mergeCell ref="E53:P53"/>
    <mergeCell ref="Q53:AQ53"/>
    <mergeCell ref="E47:P47"/>
    <mergeCell ref="E41:P41"/>
    <mergeCell ref="R41:AC41"/>
    <mergeCell ref="AE41:AP41"/>
    <mergeCell ref="R47:AC47"/>
    <mergeCell ref="AE47:AP47"/>
    <mergeCell ref="E145:P145"/>
    <mergeCell ref="R145:AC145"/>
    <mergeCell ref="AE145:AP145"/>
    <mergeCell ref="E61:P61"/>
    <mergeCell ref="R61:AC61"/>
    <mergeCell ref="AE61:AP61"/>
    <mergeCell ref="E70:P70"/>
    <mergeCell ref="E120:P120"/>
    <mergeCell ref="E96:P96"/>
    <mergeCell ref="E107:P107"/>
    <mergeCell ref="AE120:AP120"/>
    <mergeCell ref="R120:AC120"/>
    <mergeCell ref="E71:P71"/>
    <mergeCell ref="E77:P77"/>
    <mergeCell ref="E82:P82"/>
    <mergeCell ref="AE77:AP77"/>
    <mergeCell ref="E11:P11"/>
    <mergeCell ref="AE11:AP11"/>
    <mergeCell ref="R11:AC11"/>
    <mergeCell ref="E38:P38"/>
    <mergeCell ref="R38:AC38"/>
    <mergeCell ref="AE38:AP38"/>
    <mergeCell ref="E20:P20"/>
    <mergeCell ref="R20:AC20"/>
    <mergeCell ref="AE20:AP20"/>
    <mergeCell ref="AE26:AP26"/>
    <mergeCell ref="AE92:AP92"/>
    <mergeCell ref="E124:P124"/>
    <mergeCell ref="R124:AC124"/>
    <mergeCell ref="AE124:AP124"/>
    <mergeCell ref="AE70:AP70"/>
    <mergeCell ref="R70:AC70"/>
    <mergeCell ref="R96:AC96"/>
    <mergeCell ref="AE96:AP96"/>
    <mergeCell ref="AE107:AP107"/>
    <mergeCell ref="AE115:AP115"/>
    <mergeCell ref="AE82:AP82"/>
    <mergeCell ref="AE86:AP86"/>
    <mergeCell ref="AE71:AP71"/>
  </mergeCells>
  <phoneticPr fontId="52" type="noConversion"/>
  <conditionalFormatting sqref="Q147 Q149 AD149 AD147 AQ147 AQ149">
    <cfRule type="cellIs" dxfId="35" priority="51" operator="lessThan">
      <formula>0</formula>
    </cfRule>
    <cfRule type="cellIs" dxfId="34" priority="52" operator="greaterThan">
      <formula>0</formula>
    </cfRule>
  </conditionalFormatting>
  <conditionalFormatting sqref="E149:P149">
    <cfRule type="cellIs" dxfId="33" priority="49" operator="lessThan">
      <formula>0</formula>
    </cfRule>
    <cfRule type="cellIs" dxfId="32" priority="50" operator="greaterThan">
      <formula>0</formula>
    </cfRule>
  </conditionalFormatting>
  <conditionalFormatting sqref="E147:P147">
    <cfRule type="cellIs" dxfId="31" priority="47" operator="lessThan">
      <formula>0</formula>
    </cfRule>
    <cfRule type="cellIs" dxfId="30" priority="48" operator="greaterThan">
      <formula>0</formula>
    </cfRule>
  </conditionalFormatting>
  <conditionalFormatting sqref="R147:AC147">
    <cfRule type="cellIs" dxfId="29" priority="43" operator="lessThan">
      <formula>0</formula>
    </cfRule>
    <cfRule type="cellIs" dxfId="28" priority="44" operator="greaterThan">
      <formula>0</formula>
    </cfRule>
  </conditionalFormatting>
  <conditionalFormatting sqref="AE147:AP147">
    <cfRule type="cellIs" dxfId="27" priority="39" operator="lessThan">
      <formula>0</formula>
    </cfRule>
    <cfRule type="cellIs" dxfId="26" priority="40" operator="greaterThan">
      <formula>0</formula>
    </cfRule>
  </conditionalFormatting>
  <conditionalFormatting sqref="R149:AC149">
    <cfRule type="cellIs" dxfId="25" priority="29" operator="lessThan">
      <formula>0</formula>
    </cfRule>
    <cfRule type="cellIs" dxfId="24" priority="30" operator="greaterThan">
      <formula>0</formula>
    </cfRule>
  </conditionalFormatting>
  <conditionalFormatting sqref="AE149:AP149">
    <cfRule type="cellIs" dxfId="23" priority="27" operator="lessThan">
      <formula>0</formula>
    </cfRule>
    <cfRule type="cellIs" dxfId="22" priority="28" operator="greaterThan">
      <formula>0</formula>
    </cfRule>
  </conditionalFormatting>
  <conditionalFormatting sqref="O16:P16">
    <cfRule type="cellIs" dxfId="21" priority="6" operator="greaterThan">
      <formula>100</formula>
    </cfRule>
  </conditionalFormatting>
  <conditionalFormatting sqref="O15:P15">
    <cfRule type="cellIs" dxfId="20" priority="5" operator="greaterThan">
      <formula>100</formula>
    </cfRule>
  </conditionalFormatting>
  <conditionalFormatting sqref="R22:AC22">
    <cfRule type="cellIs" dxfId="19" priority="4" operator="greaterThan">
      <formula>50</formula>
    </cfRule>
  </conditionalFormatting>
  <conditionalFormatting sqref="R21:AC21">
    <cfRule type="cellIs" dxfId="18" priority="3" operator="greaterThan">
      <formula>50</formula>
    </cfRule>
  </conditionalFormatting>
  <conditionalFormatting sqref="R28:AC28">
    <cfRule type="cellIs" dxfId="17" priority="2" operator="greaterThan">
      <formula>40</formula>
    </cfRule>
  </conditionalFormatting>
  <conditionalFormatting sqref="R27:AC27">
    <cfRule type="cellIs" dxfId="16" priority="1" operator="greaterThan">
      <formula>40</formula>
    </cfRule>
  </conditionalFormatting>
  <hyperlinks>
    <hyperlink ref="B6" location="Übersicht!A1" display="Zurück zur Übersicht" xr:uid="{00000000-0004-0000-0200-000000000000}"/>
    <hyperlink ref="B5" location="'4.) Zusammenfassung'!A1" display="4.) Zusammenfassung" xr:uid="{00000000-0004-0000-0200-000001000000}"/>
    <hyperlink ref="B4" location="'3.) Liquiditätsplan'!A1" display="3.) Liquiditätsplan" xr:uid="{00000000-0004-0000-0200-000002000000}"/>
    <hyperlink ref="B2:C2" location="'1.) Kapitalbedarfsplan'!A1" display="1.) Kapitalbedarfsplan" xr:uid="{00000000-0004-0000-0200-000003000000}"/>
  </hyperlinks>
  <pageMargins left="0.7" right="0.7" top="0.78740157499999996" bottom="0.78740157499999996" header="0.3" footer="0.3"/>
  <pageSetup paperSize="9" orientation="portrait" r:id="rId1"/>
  <ignoredErrors>
    <ignoredError sqref="AD112 AD117 Q108:Q113 Q116:Q122 Q68:Q69 Q72:Q76 Q93 Q83:Q84 Q125:Q134 Q95 Q87:Q90 Q78:Q80 Q62:Q66 Q106 Q97:Q105" formulaRange="1"/>
  </ignoredError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dimension ref="A1:AP164"/>
  <sheetViews>
    <sheetView showGridLines="0" zoomScaleNormal="100" workbookViewId="0">
      <selection activeCell="AP3" sqref="AP3"/>
    </sheetView>
  </sheetViews>
  <sheetFormatPr baseColWidth="10" defaultRowHeight="16" outlineLevelRow="1" outlineLevelCol="1"/>
  <cols>
    <col min="1" max="1" width="28.83203125" customWidth="1"/>
    <col min="2" max="2" width="1.5" customWidth="1"/>
    <col min="3" max="3" width="35.6640625" customWidth="1"/>
    <col min="4" max="5" width="13.33203125" style="23" customWidth="1" outlineLevel="1"/>
    <col min="6" max="10" width="12.83203125" style="23" customWidth="1" outlineLevel="1"/>
    <col min="11" max="11" width="13.33203125" style="23" customWidth="1" outlineLevel="1"/>
    <col min="12" max="14" width="12.83203125" style="23" customWidth="1" outlineLevel="1"/>
    <col min="15" max="15" width="13" style="23" customWidth="1" outlineLevel="1"/>
    <col min="16" max="16" width="14.83203125" style="62" customWidth="1"/>
    <col min="17" max="28" width="14.1640625" style="23" customWidth="1" outlineLevel="1"/>
    <col min="29" max="29" width="14.83203125" style="62" customWidth="1"/>
    <col min="30" max="41" width="14.33203125" style="23" customWidth="1" outlineLevel="1"/>
    <col min="42" max="42" width="14.83203125" style="62" customWidth="1"/>
  </cols>
  <sheetData>
    <row r="1" spans="2:42" ht="8" customHeight="1" thickBot="1"/>
    <row r="2" spans="2:42" ht="18" customHeight="1" thickBot="1">
      <c r="B2" s="512" t="s">
        <v>63</v>
      </c>
      <c r="C2" s="513"/>
    </row>
    <row r="3" spans="2:42" ht="17" thickBot="1">
      <c r="B3" s="514" t="s">
        <v>69</v>
      </c>
      <c r="C3" s="515"/>
    </row>
    <row r="4" spans="2:42" ht="23" customHeight="1" thickBot="1">
      <c r="B4" s="516" t="s">
        <v>86</v>
      </c>
      <c r="C4" s="517"/>
    </row>
    <row r="5" spans="2:42" ht="17" thickBot="1">
      <c r="B5" s="514" t="s">
        <v>65</v>
      </c>
      <c r="C5" s="515"/>
    </row>
    <row r="6" spans="2:42" ht="17" thickBot="1">
      <c r="B6" s="460" t="s">
        <v>70</v>
      </c>
      <c r="C6" s="461"/>
    </row>
    <row r="7" spans="2:42">
      <c r="C7" s="24"/>
    </row>
    <row r="8" spans="2:42" ht="16" customHeight="1">
      <c r="B8" s="511" t="s">
        <v>175</v>
      </c>
      <c r="C8" s="511"/>
      <c r="D8" s="511"/>
      <c r="E8" s="511"/>
      <c r="F8" s="511"/>
      <c r="G8" s="511"/>
      <c r="H8" s="511"/>
      <c r="I8" s="511"/>
      <c r="J8" s="511"/>
      <c r="K8" s="511"/>
      <c r="L8" s="511"/>
      <c r="M8" s="511"/>
      <c r="N8" s="511"/>
      <c r="O8" s="511"/>
      <c r="P8" s="511"/>
      <c r="Q8" s="511"/>
      <c r="R8" s="511"/>
      <c r="S8" s="511"/>
      <c r="T8" s="511"/>
      <c r="U8" s="511"/>
      <c r="V8" s="511"/>
      <c r="W8" s="511"/>
      <c r="X8" s="511"/>
      <c r="Y8" s="511"/>
      <c r="Z8" s="511"/>
      <c r="AA8" s="511"/>
      <c r="AB8" s="511"/>
      <c r="AC8" s="511"/>
      <c r="AD8" s="511"/>
      <c r="AE8" s="511"/>
      <c r="AF8" s="511"/>
      <c r="AG8" s="511"/>
      <c r="AH8" s="511"/>
      <c r="AI8" s="511"/>
      <c r="AJ8" s="511"/>
      <c r="AK8" s="511"/>
      <c r="AL8" s="511"/>
      <c r="AM8" s="511"/>
      <c r="AN8" s="511"/>
      <c r="AO8" s="511"/>
      <c r="AP8" s="511"/>
    </row>
    <row r="9" spans="2:42">
      <c r="B9" s="511"/>
      <c r="C9" s="511"/>
      <c r="D9" s="511"/>
      <c r="E9" s="511"/>
      <c r="F9" s="511"/>
      <c r="G9" s="511"/>
      <c r="H9" s="511"/>
      <c r="I9" s="511"/>
      <c r="J9" s="511"/>
      <c r="K9" s="511"/>
      <c r="L9" s="511"/>
      <c r="M9" s="511"/>
      <c r="N9" s="511"/>
      <c r="O9" s="511"/>
      <c r="P9" s="511"/>
      <c r="Q9" s="511"/>
      <c r="R9" s="511"/>
      <c r="S9" s="511"/>
      <c r="T9" s="511"/>
      <c r="U9" s="511"/>
      <c r="V9" s="511"/>
      <c r="W9" s="511"/>
      <c r="X9" s="511"/>
      <c r="Y9" s="511"/>
      <c r="Z9" s="511"/>
      <c r="AA9" s="511"/>
      <c r="AB9" s="511"/>
      <c r="AC9" s="511"/>
      <c r="AD9" s="511"/>
      <c r="AE9" s="511"/>
      <c r="AF9" s="511"/>
      <c r="AG9" s="511"/>
      <c r="AH9" s="511"/>
      <c r="AI9" s="511"/>
      <c r="AJ9" s="511"/>
      <c r="AK9" s="511"/>
      <c r="AL9" s="511"/>
      <c r="AM9" s="511"/>
      <c r="AN9" s="511"/>
      <c r="AO9" s="511"/>
      <c r="AP9" s="511"/>
    </row>
    <row r="10" spans="2:42">
      <c r="B10" s="511"/>
      <c r="C10" s="511"/>
      <c r="D10" s="511"/>
      <c r="E10" s="511"/>
      <c r="F10" s="511"/>
      <c r="G10" s="511"/>
      <c r="H10" s="511"/>
      <c r="I10" s="511"/>
      <c r="J10" s="511"/>
      <c r="K10" s="511"/>
      <c r="L10" s="511"/>
      <c r="M10" s="511"/>
      <c r="N10" s="511"/>
      <c r="O10" s="511"/>
      <c r="P10" s="511"/>
      <c r="Q10" s="511"/>
      <c r="R10" s="511"/>
      <c r="S10" s="511"/>
      <c r="T10" s="511"/>
      <c r="U10" s="511"/>
      <c r="V10" s="511"/>
      <c r="W10" s="511"/>
      <c r="X10" s="511"/>
      <c r="Y10" s="511"/>
      <c r="Z10" s="511"/>
      <c r="AA10" s="511"/>
      <c r="AB10" s="511"/>
      <c r="AC10" s="511"/>
      <c r="AD10" s="511"/>
      <c r="AE10" s="511"/>
      <c r="AF10" s="511"/>
      <c r="AG10" s="511"/>
      <c r="AH10" s="511"/>
      <c r="AI10" s="511"/>
      <c r="AJ10" s="511"/>
      <c r="AK10" s="511"/>
      <c r="AL10" s="511"/>
      <c r="AM10" s="511"/>
      <c r="AN10" s="511"/>
      <c r="AO10" s="511"/>
      <c r="AP10" s="511"/>
    </row>
    <row r="11" spans="2:42">
      <c r="B11" s="511"/>
      <c r="C11" s="511"/>
      <c r="D11" s="511"/>
      <c r="E11" s="511"/>
      <c r="F11" s="511"/>
      <c r="G11" s="511"/>
      <c r="H11" s="511"/>
      <c r="I11" s="511"/>
      <c r="J11" s="511"/>
      <c r="K11" s="511"/>
      <c r="L11" s="511"/>
      <c r="M11" s="511"/>
      <c r="N11" s="511"/>
      <c r="O11" s="511"/>
      <c r="P11" s="511"/>
      <c r="Q11" s="511"/>
      <c r="R11" s="511"/>
      <c r="S11" s="511"/>
      <c r="T11" s="511"/>
      <c r="U11" s="511"/>
      <c r="V11" s="511"/>
      <c r="W11" s="511"/>
      <c r="X11" s="511"/>
      <c r="Y11" s="511"/>
      <c r="Z11" s="511"/>
      <c r="AA11" s="511"/>
      <c r="AB11" s="511"/>
      <c r="AC11" s="511"/>
      <c r="AD11" s="511"/>
      <c r="AE11" s="511"/>
      <c r="AF11" s="511"/>
      <c r="AG11" s="511"/>
      <c r="AH11" s="511"/>
      <c r="AI11" s="511"/>
      <c r="AJ11" s="511"/>
      <c r="AK11" s="511"/>
      <c r="AL11" s="511"/>
      <c r="AM11" s="511"/>
      <c r="AN11" s="511"/>
      <c r="AO11" s="511"/>
      <c r="AP11" s="511"/>
    </row>
    <row r="12" spans="2:42">
      <c r="B12" s="511"/>
      <c r="C12" s="511"/>
      <c r="D12" s="511"/>
      <c r="E12" s="511"/>
      <c r="F12" s="511"/>
      <c r="G12" s="511"/>
      <c r="H12" s="511"/>
      <c r="I12" s="511"/>
      <c r="J12" s="511"/>
      <c r="K12" s="511"/>
      <c r="L12" s="511"/>
      <c r="M12" s="511"/>
      <c r="N12" s="511"/>
      <c r="O12" s="511"/>
      <c r="P12" s="511"/>
      <c r="Q12" s="511"/>
      <c r="R12" s="511"/>
      <c r="S12" s="511"/>
      <c r="T12" s="511"/>
      <c r="U12" s="511"/>
      <c r="V12" s="511"/>
      <c r="W12" s="511"/>
      <c r="X12" s="511"/>
      <c r="Y12" s="511"/>
      <c r="Z12" s="511"/>
      <c r="AA12" s="511"/>
      <c r="AB12" s="511"/>
      <c r="AC12" s="511"/>
      <c r="AD12" s="511"/>
      <c r="AE12" s="511"/>
      <c r="AF12" s="511"/>
      <c r="AG12" s="511"/>
      <c r="AH12" s="511"/>
      <c r="AI12" s="511"/>
      <c r="AJ12" s="511"/>
      <c r="AK12" s="511"/>
      <c r="AL12" s="511"/>
      <c r="AM12" s="511"/>
      <c r="AN12" s="511"/>
      <c r="AO12" s="511"/>
      <c r="AP12" s="511"/>
    </row>
    <row r="13" spans="2:42">
      <c r="B13" s="511"/>
      <c r="C13" s="511"/>
      <c r="D13" s="511"/>
      <c r="E13" s="511"/>
      <c r="F13" s="511"/>
      <c r="G13" s="511"/>
      <c r="H13" s="511"/>
      <c r="I13" s="511"/>
      <c r="J13" s="511"/>
      <c r="K13" s="511"/>
      <c r="L13" s="511"/>
      <c r="M13" s="511"/>
      <c r="N13" s="511"/>
      <c r="O13" s="511"/>
      <c r="P13" s="511"/>
      <c r="Q13" s="511"/>
      <c r="R13" s="511"/>
      <c r="S13" s="511"/>
      <c r="T13" s="511"/>
      <c r="U13" s="511"/>
      <c r="V13" s="511"/>
      <c r="W13" s="511"/>
      <c r="X13" s="511"/>
      <c r="Y13" s="511"/>
      <c r="Z13" s="511"/>
      <c r="AA13" s="511"/>
      <c r="AB13" s="511"/>
      <c r="AC13" s="511"/>
      <c r="AD13" s="511"/>
      <c r="AE13" s="511"/>
      <c r="AF13" s="511"/>
      <c r="AG13" s="511"/>
      <c r="AH13" s="511"/>
      <c r="AI13" s="511"/>
      <c r="AJ13" s="511"/>
      <c r="AK13" s="511"/>
      <c r="AL13" s="511"/>
      <c r="AM13" s="511"/>
      <c r="AN13" s="511"/>
      <c r="AO13" s="511"/>
      <c r="AP13" s="511"/>
    </row>
    <row r="14" spans="2:42">
      <c r="B14" s="511"/>
      <c r="C14" s="511"/>
      <c r="D14" s="511"/>
      <c r="E14" s="511"/>
      <c r="F14" s="511"/>
      <c r="G14" s="511"/>
      <c r="H14" s="511"/>
      <c r="I14" s="511"/>
      <c r="J14" s="511"/>
      <c r="K14" s="511"/>
      <c r="L14" s="511"/>
      <c r="M14" s="511"/>
      <c r="N14" s="511"/>
      <c r="O14" s="511"/>
      <c r="P14" s="511"/>
      <c r="Q14" s="511"/>
      <c r="R14" s="511"/>
      <c r="S14" s="511"/>
      <c r="T14" s="511"/>
      <c r="U14" s="511"/>
      <c r="V14" s="511"/>
      <c r="W14" s="511"/>
      <c r="X14" s="511"/>
      <c r="Y14" s="511"/>
      <c r="Z14" s="511"/>
      <c r="AA14" s="511"/>
      <c r="AB14" s="511"/>
      <c r="AC14" s="511"/>
      <c r="AD14" s="511"/>
      <c r="AE14" s="511"/>
      <c r="AF14" s="511"/>
      <c r="AG14" s="511"/>
      <c r="AH14" s="511"/>
      <c r="AI14" s="511"/>
      <c r="AJ14" s="511"/>
      <c r="AK14" s="511"/>
      <c r="AL14" s="511"/>
      <c r="AM14" s="511"/>
      <c r="AN14" s="511"/>
      <c r="AO14" s="511"/>
      <c r="AP14" s="511"/>
    </row>
    <row r="15" spans="2:42">
      <c r="B15" s="34"/>
      <c r="C15" s="143" t="s">
        <v>34</v>
      </c>
      <c r="D15" s="518">
        <f ca="1">YEAR($C$16)</f>
        <v>2022</v>
      </c>
      <c r="E15" s="519"/>
      <c r="F15" s="519"/>
      <c r="G15" s="519"/>
      <c r="H15" s="519"/>
      <c r="I15" s="519"/>
      <c r="J15" s="519"/>
      <c r="K15" s="519"/>
      <c r="L15" s="519"/>
      <c r="M15" s="519"/>
      <c r="N15" s="519"/>
      <c r="O15" s="520"/>
      <c r="P15" s="65">
        <f ca="1">YEAR(C16)</f>
        <v>2022</v>
      </c>
      <c r="Q15" s="471">
        <f ca="1">YEAR(($C$16)+365)</f>
        <v>2023</v>
      </c>
      <c r="R15" s="472"/>
      <c r="S15" s="472"/>
      <c r="T15" s="472"/>
      <c r="U15" s="472"/>
      <c r="V15" s="472"/>
      <c r="W15" s="472"/>
      <c r="X15" s="472"/>
      <c r="Y15" s="472"/>
      <c r="Z15" s="472"/>
      <c r="AA15" s="472"/>
      <c r="AB15" s="473"/>
      <c r="AC15" s="65">
        <f ca="1">YEAR((C16)+365)</f>
        <v>2023</v>
      </c>
      <c r="AD15" s="471">
        <f ca="1">YEAR(($C$16)+730)</f>
        <v>2024</v>
      </c>
      <c r="AE15" s="472"/>
      <c r="AF15" s="472"/>
      <c r="AG15" s="472"/>
      <c r="AH15" s="472"/>
      <c r="AI15" s="472"/>
      <c r="AJ15" s="472"/>
      <c r="AK15" s="472"/>
      <c r="AL15" s="472"/>
      <c r="AM15" s="472"/>
      <c r="AN15" s="472"/>
      <c r="AO15" s="473"/>
      <c r="AP15" s="348">
        <f ca="1">YEAR(C16+730)</f>
        <v>2024</v>
      </c>
    </row>
    <row r="16" spans="2:42" s="60" customFormat="1">
      <c r="B16" s="43"/>
      <c r="C16" s="119">
        <f ca="1">TODAY()</f>
        <v>44831</v>
      </c>
      <c r="D16" s="403" t="s">
        <v>35</v>
      </c>
      <c r="E16" s="404" t="s">
        <v>36</v>
      </c>
      <c r="F16" s="404" t="s">
        <v>37</v>
      </c>
      <c r="G16" s="404" t="s">
        <v>38</v>
      </c>
      <c r="H16" s="404" t="s">
        <v>39</v>
      </c>
      <c r="I16" s="404" t="s">
        <v>40</v>
      </c>
      <c r="J16" s="404" t="s">
        <v>41</v>
      </c>
      <c r="K16" s="404" t="s">
        <v>42</v>
      </c>
      <c r="L16" s="404" t="s">
        <v>43</v>
      </c>
      <c r="M16" s="404" t="s">
        <v>44</v>
      </c>
      <c r="N16" s="416" t="s">
        <v>45</v>
      </c>
      <c r="O16" s="405" t="s">
        <v>46</v>
      </c>
      <c r="P16" s="33" t="s">
        <v>47</v>
      </c>
      <c r="Q16" s="349" t="s">
        <v>35</v>
      </c>
      <c r="R16" s="349" t="s">
        <v>36</v>
      </c>
      <c r="S16" s="349" t="s">
        <v>37</v>
      </c>
      <c r="T16" s="349" t="s">
        <v>38</v>
      </c>
      <c r="U16" s="417" t="s">
        <v>39</v>
      </c>
      <c r="V16" s="349" t="s">
        <v>40</v>
      </c>
      <c r="W16" s="349" t="s">
        <v>41</v>
      </c>
      <c r="X16" s="349" t="s">
        <v>42</v>
      </c>
      <c r="Y16" s="349" t="s">
        <v>43</v>
      </c>
      <c r="Z16" s="349" t="s">
        <v>44</v>
      </c>
      <c r="AA16" s="417" t="s">
        <v>45</v>
      </c>
      <c r="AB16" s="349" t="s">
        <v>46</v>
      </c>
      <c r="AC16" s="33" t="s">
        <v>47</v>
      </c>
      <c r="AD16" s="349" t="s">
        <v>35</v>
      </c>
      <c r="AE16" s="349" t="s">
        <v>36</v>
      </c>
      <c r="AF16" s="349" t="s">
        <v>37</v>
      </c>
      <c r="AG16" s="349" t="s">
        <v>38</v>
      </c>
      <c r="AH16" s="349" t="s">
        <v>39</v>
      </c>
      <c r="AI16" s="349" t="s">
        <v>40</v>
      </c>
      <c r="AJ16" s="349" t="s">
        <v>41</v>
      </c>
      <c r="AK16" s="349" t="s">
        <v>42</v>
      </c>
      <c r="AL16" s="349" t="s">
        <v>43</v>
      </c>
      <c r="AM16" s="349" t="s">
        <v>44</v>
      </c>
      <c r="AN16" s="349" t="s">
        <v>45</v>
      </c>
      <c r="AO16" s="349" t="s">
        <v>46</v>
      </c>
      <c r="AP16" s="55" t="s">
        <v>47</v>
      </c>
    </row>
    <row r="17" spans="2:42" s="84" customFormat="1" ht="22" customHeight="1" thickBot="1">
      <c r="B17" s="263" t="s">
        <v>186</v>
      </c>
      <c r="C17" s="270"/>
      <c r="D17" s="521"/>
      <c r="E17" s="521"/>
      <c r="F17" s="521"/>
      <c r="G17" s="521"/>
      <c r="H17" s="521"/>
      <c r="I17" s="521"/>
      <c r="J17" s="521"/>
      <c r="K17" s="521"/>
      <c r="L17" s="521"/>
      <c r="M17" s="521"/>
      <c r="N17" s="521"/>
      <c r="O17" s="521"/>
      <c r="P17" s="271"/>
      <c r="Q17" s="509"/>
      <c r="R17" s="510"/>
      <c r="S17" s="510"/>
      <c r="T17" s="510"/>
      <c r="U17" s="510"/>
      <c r="V17" s="510"/>
      <c r="W17" s="510"/>
      <c r="X17" s="510"/>
      <c r="Y17" s="510"/>
      <c r="Z17" s="510"/>
      <c r="AA17" s="510"/>
      <c r="AB17" s="510"/>
      <c r="AC17" s="272"/>
      <c r="AD17" s="509"/>
      <c r="AE17" s="510"/>
      <c r="AF17" s="510"/>
      <c r="AG17" s="510"/>
      <c r="AH17" s="510"/>
      <c r="AI17" s="510"/>
      <c r="AJ17" s="510"/>
      <c r="AK17" s="510"/>
      <c r="AL17" s="510"/>
      <c r="AM17" s="510"/>
      <c r="AN17" s="510"/>
      <c r="AO17" s="510"/>
      <c r="AP17" s="272"/>
    </row>
    <row r="18" spans="2:42" ht="22" hidden="1" customHeight="1" outlineLevel="1">
      <c r="B18" s="290" t="str">
        <f>'2.) Gewinn- und Verlustrechnung'!B13</f>
        <v>1.) UMSATZERLÖSE (exkl. USt.) (6)</v>
      </c>
      <c r="C18" s="338"/>
      <c r="D18" s="322"/>
      <c r="E18" s="323"/>
      <c r="F18" s="323"/>
      <c r="G18" s="323"/>
      <c r="H18" s="323"/>
      <c r="I18" s="323"/>
      <c r="J18" s="323"/>
      <c r="K18" s="323"/>
      <c r="L18" s="323"/>
      <c r="M18" s="323"/>
      <c r="N18" s="323"/>
      <c r="O18" s="324"/>
      <c r="P18" s="325"/>
      <c r="Q18" s="322"/>
      <c r="R18" s="323"/>
      <c r="S18" s="323"/>
      <c r="T18" s="323"/>
      <c r="U18" s="323"/>
      <c r="V18" s="323"/>
      <c r="W18" s="323"/>
      <c r="X18" s="323"/>
      <c r="Y18" s="323"/>
      <c r="Z18" s="323"/>
      <c r="AA18" s="323"/>
      <c r="AB18" s="324"/>
      <c r="AC18" s="325"/>
      <c r="AD18" s="322"/>
      <c r="AE18" s="323"/>
      <c r="AF18" s="323"/>
      <c r="AG18" s="323"/>
      <c r="AH18" s="323"/>
      <c r="AI18" s="323"/>
      <c r="AJ18" s="323"/>
      <c r="AK18" s="323"/>
      <c r="AL18" s="323"/>
      <c r="AM18" s="323"/>
      <c r="AN18" s="323"/>
      <c r="AO18" s="324"/>
      <c r="AP18" s="326"/>
    </row>
    <row r="19" spans="2:42" hidden="1" outlineLevel="1">
      <c r="B19" s="318" t="str">
        <f>'2.) Gewinn- und Verlustrechnung'!B14</f>
        <v>"BackSound" (8)</v>
      </c>
      <c r="C19" s="247"/>
      <c r="D19" s="281"/>
      <c r="E19" s="282"/>
      <c r="F19" s="282"/>
      <c r="G19" s="282"/>
      <c r="H19" s="282"/>
      <c r="I19" s="282"/>
      <c r="J19" s="282"/>
      <c r="K19" s="282"/>
      <c r="L19" s="282"/>
      <c r="M19" s="282"/>
      <c r="N19" s="282"/>
      <c r="O19" s="283"/>
      <c r="P19" s="59"/>
      <c r="Q19" s="478"/>
      <c r="R19" s="435"/>
      <c r="S19" s="435"/>
      <c r="T19" s="435"/>
      <c r="U19" s="435"/>
      <c r="V19" s="435"/>
      <c r="W19" s="435"/>
      <c r="X19" s="435"/>
      <c r="Y19" s="435"/>
      <c r="Z19" s="435"/>
      <c r="AA19" s="435"/>
      <c r="AB19" s="436"/>
      <c r="AC19" s="203"/>
      <c r="AD19" s="281"/>
      <c r="AE19" s="282"/>
      <c r="AF19" s="282"/>
      <c r="AG19" s="282"/>
      <c r="AH19" s="282"/>
      <c r="AI19" s="282"/>
      <c r="AJ19" s="282"/>
      <c r="AK19" s="282"/>
      <c r="AL19" s="282"/>
      <c r="AM19" s="282"/>
      <c r="AN19" s="282"/>
      <c r="AO19" s="283"/>
      <c r="AP19" s="327"/>
    </row>
    <row r="20" spans="2:42" hidden="1" outlineLevel="1">
      <c r="B20" s="292">
        <f>'2.) Gewinn- und Verlustrechnung'!B15</f>
        <v>0</v>
      </c>
      <c r="C20" s="246" t="str">
        <f>'2.) Gewinn- und Verlustrechnung'!C15</f>
        <v>Anzahl Kunden</v>
      </c>
      <c r="D20" s="223">
        <f>'2.) Gewinn- und Verlustrechnung'!E15</f>
        <v>0</v>
      </c>
      <c r="E20" s="223">
        <f>'2.) Gewinn- und Verlustrechnung'!F15</f>
        <v>0</v>
      </c>
      <c r="F20" s="223">
        <f>'2.) Gewinn- und Verlustrechnung'!G15</f>
        <v>0</v>
      </c>
      <c r="G20" s="223">
        <f>'2.) Gewinn- und Verlustrechnung'!H15</f>
        <v>0</v>
      </c>
      <c r="H20" s="223">
        <f>'2.) Gewinn- und Verlustrechnung'!I15</f>
        <v>0</v>
      </c>
      <c r="I20" s="223">
        <f>'2.) Gewinn- und Verlustrechnung'!J15</f>
        <v>0</v>
      </c>
      <c r="J20" s="223">
        <f>'2.) Gewinn- und Verlustrechnung'!K15</f>
        <v>0</v>
      </c>
      <c r="K20" s="223">
        <f>'2.) Gewinn- und Verlustrechnung'!L15</f>
        <v>0</v>
      </c>
      <c r="L20" s="223">
        <f>'2.) Gewinn- und Verlustrechnung'!M15</f>
        <v>0</v>
      </c>
      <c r="M20" s="223">
        <f>'2.) Gewinn- und Verlustrechnung'!N15</f>
        <v>0</v>
      </c>
      <c r="N20" s="223">
        <f>'2.) Gewinn- und Verlustrechnung'!O15</f>
        <v>3</v>
      </c>
      <c r="O20" s="223">
        <f>'2.) Gewinn- und Verlustrechnung'!P15</f>
        <v>15</v>
      </c>
      <c r="P20" s="224">
        <f>'2.) Gewinn- und Verlustrechnung'!Q15</f>
        <v>0</v>
      </c>
      <c r="Q20" s="225">
        <f>'2.) Gewinn- und Verlustrechnung'!R15</f>
        <v>3</v>
      </c>
      <c r="R20" s="225">
        <f>'2.) Gewinn- und Verlustrechnung'!S15</f>
        <v>5</v>
      </c>
      <c r="S20" s="225">
        <f>'2.) Gewinn- und Verlustrechnung'!T15</f>
        <v>7</v>
      </c>
      <c r="T20" s="225">
        <f>'2.) Gewinn- und Verlustrechnung'!U15</f>
        <v>7</v>
      </c>
      <c r="U20" s="225">
        <f>'2.) Gewinn- und Verlustrechnung'!V15</f>
        <v>10</v>
      </c>
      <c r="V20" s="225">
        <f>'2.) Gewinn- und Verlustrechnung'!W15</f>
        <v>10</v>
      </c>
      <c r="W20" s="225">
        <f>'2.) Gewinn- und Verlustrechnung'!X15</f>
        <v>12</v>
      </c>
      <c r="X20" s="225">
        <f>'2.) Gewinn- und Verlustrechnung'!Y15</f>
        <v>14</v>
      </c>
      <c r="Y20" s="225">
        <f>'2.) Gewinn- und Verlustrechnung'!Z15</f>
        <v>16</v>
      </c>
      <c r="Z20" s="225">
        <f>'2.) Gewinn- und Verlustrechnung'!AA15</f>
        <v>18</v>
      </c>
      <c r="AA20" s="225">
        <f>'2.) Gewinn- und Verlustrechnung'!AB15</f>
        <v>22</v>
      </c>
      <c r="AB20" s="225">
        <f>'2.) Gewinn- und Verlustrechnung'!AC15</f>
        <v>30</v>
      </c>
      <c r="AC20" s="224">
        <f>'2.) Gewinn- und Verlustrechnung'!AD15</f>
        <v>0</v>
      </c>
      <c r="AD20" s="225">
        <f>'2.) Gewinn- und Verlustrechnung'!AE15</f>
        <v>15</v>
      </c>
      <c r="AE20" s="225">
        <f>'2.) Gewinn- und Verlustrechnung'!AF15</f>
        <v>15</v>
      </c>
      <c r="AF20" s="225">
        <f>'2.) Gewinn- und Verlustrechnung'!AG15</f>
        <v>18</v>
      </c>
      <c r="AG20" s="225">
        <f>'2.) Gewinn- und Verlustrechnung'!AH15</f>
        <v>23</v>
      </c>
      <c r="AH20" s="225">
        <f>'2.) Gewinn- und Verlustrechnung'!AI15</f>
        <v>30</v>
      </c>
      <c r="AI20" s="225">
        <f>'2.) Gewinn- und Verlustrechnung'!AJ15</f>
        <v>30</v>
      </c>
      <c r="AJ20" s="225">
        <f>'2.) Gewinn- und Verlustrechnung'!AK15</f>
        <v>40</v>
      </c>
      <c r="AK20" s="225">
        <f>'2.) Gewinn- und Verlustrechnung'!AL15</f>
        <v>55</v>
      </c>
      <c r="AL20" s="225">
        <f>'2.) Gewinn- und Verlustrechnung'!AM15</f>
        <v>70</v>
      </c>
      <c r="AM20" s="225">
        <f>'2.) Gewinn- und Verlustrechnung'!AN15</f>
        <v>90</v>
      </c>
      <c r="AN20" s="225">
        <f>'2.) Gewinn- und Verlustrechnung'!AO15</f>
        <v>120</v>
      </c>
      <c r="AO20" s="225">
        <f>'2.) Gewinn- und Verlustrechnung'!AP15</f>
        <v>120</v>
      </c>
      <c r="AP20" s="328">
        <f>'2.) Gewinn- und Verlustrechnung'!AQ15</f>
        <v>0</v>
      </c>
    </row>
    <row r="21" spans="2:42" s="58" customFormat="1" hidden="1" outlineLevel="1">
      <c r="B21" s="292">
        <f>'2.) Gewinn- und Verlustrechnung'!B16</f>
        <v>0</v>
      </c>
      <c r="C21" s="246" t="str">
        <f>'2.) Gewinn- und Verlustrechnung'!C16</f>
        <v xml:space="preserve">   Verkaufte Menge</v>
      </c>
      <c r="D21" s="223">
        <f>'2.) Gewinn- und Verlustrechnung'!E16</f>
        <v>0</v>
      </c>
      <c r="E21" s="223">
        <f>'2.) Gewinn- und Verlustrechnung'!F16</f>
        <v>0</v>
      </c>
      <c r="F21" s="223">
        <f>'2.) Gewinn- und Verlustrechnung'!G16</f>
        <v>0</v>
      </c>
      <c r="G21" s="223">
        <f>'2.) Gewinn- und Verlustrechnung'!H16</f>
        <v>0</v>
      </c>
      <c r="H21" s="223">
        <f>'2.) Gewinn- und Verlustrechnung'!I16</f>
        <v>0</v>
      </c>
      <c r="I21" s="223">
        <f>'2.) Gewinn- und Verlustrechnung'!J16</f>
        <v>0</v>
      </c>
      <c r="J21" s="223">
        <f>'2.) Gewinn- und Verlustrechnung'!K16</f>
        <v>0</v>
      </c>
      <c r="K21" s="223">
        <f>'2.) Gewinn- und Verlustrechnung'!L16</f>
        <v>0</v>
      </c>
      <c r="L21" s="223">
        <f>'2.) Gewinn- und Verlustrechnung'!M16</f>
        <v>0</v>
      </c>
      <c r="M21" s="223">
        <f>'2.) Gewinn- und Verlustrechnung'!N16</f>
        <v>0</v>
      </c>
      <c r="N21" s="223">
        <f>'2.) Gewinn- und Verlustrechnung'!O16</f>
        <v>3</v>
      </c>
      <c r="O21" s="223">
        <f>'2.) Gewinn- und Verlustrechnung'!P16</f>
        <v>15</v>
      </c>
      <c r="P21" s="224">
        <f>'2.) Gewinn- und Verlustrechnung'!Q16</f>
        <v>18</v>
      </c>
      <c r="Q21" s="225">
        <f>'2.) Gewinn- und Verlustrechnung'!R16</f>
        <v>3</v>
      </c>
      <c r="R21" s="225">
        <f>'2.) Gewinn- und Verlustrechnung'!S16</f>
        <v>5</v>
      </c>
      <c r="S21" s="225">
        <f>'2.) Gewinn- und Verlustrechnung'!T16</f>
        <v>7</v>
      </c>
      <c r="T21" s="225">
        <f>'2.) Gewinn- und Verlustrechnung'!U16</f>
        <v>7</v>
      </c>
      <c r="U21" s="225">
        <f>'2.) Gewinn- und Verlustrechnung'!V16</f>
        <v>10</v>
      </c>
      <c r="V21" s="225">
        <f>'2.) Gewinn- und Verlustrechnung'!W16</f>
        <v>10</v>
      </c>
      <c r="W21" s="225">
        <f>'2.) Gewinn- und Verlustrechnung'!X16</f>
        <v>12</v>
      </c>
      <c r="X21" s="225">
        <f>'2.) Gewinn- und Verlustrechnung'!Y16</f>
        <v>14</v>
      </c>
      <c r="Y21" s="225">
        <f>'2.) Gewinn- und Verlustrechnung'!Z16</f>
        <v>16</v>
      </c>
      <c r="Z21" s="225">
        <f>'2.) Gewinn- und Verlustrechnung'!AA16</f>
        <v>18</v>
      </c>
      <c r="AA21" s="225">
        <f>'2.) Gewinn- und Verlustrechnung'!AB16</f>
        <v>22</v>
      </c>
      <c r="AB21" s="225">
        <f>'2.) Gewinn- und Verlustrechnung'!AC16</f>
        <v>30</v>
      </c>
      <c r="AC21" s="224">
        <f>'2.) Gewinn- und Verlustrechnung'!AD16</f>
        <v>154</v>
      </c>
      <c r="AD21" s="225">
        <f>'2.) Gewinn- und Verlustrechnung'!AE16</f>
        <v>15</v>
      </c>
      <c r="AE21" s="225">
        <f>'2.) Gewinn- und Verlustrechnung'!AF16</f>
        <v>15</v>
      </c>
      <c r="AF21" s="225">
        <f>'2.) Gewinn- und Verlustrechnung'!AG16</f>
        <v>18</v>
      </c>
      <c r="AG21" s="225">
        <f>'2.) Gewinn- und Verlustrechnung'!AH16</f>
        <v>23</v>
      </c>
      <c r="AH21" s="225">
        <f>'2.) Gewinn- und Verlustrechnung'!AI16</f>
        <v>30</v>
      </c>
      <c r="AI21" s="225">
        <f>'2.) Gewinn- und Verlustrechnung'!AJ16</f>
        <v>30</v>
      </c>
      <c r="AJ21" s="225">
        <f>'2.) Gewinn- und Verlustrechnung'!AK16</f>
        <v>40</v>
      </c>
      <c r="AK21" s="225">
        <f>'2.) Gewinn- und Verlustrechnung'!AL16</f>
        <v>55</v>
      </c>
      <c r="AL21" s="225">
        <f>'2.) Gewinn- und Verlustrechnung'!AM16</f>
        <v>70</v>
      </c>
      <c r="AM21" s="225">
        <f>'2.) Gewinn- und Verlustrechnung'!AN16</f>
        <v>90</v>
      </c>
      <c r="AN21" s="225">
        <f>'2.) Gewinn- und Verlustrechnung'!AO16</f>
        <v>120</v>
      </c>
      <c r="AO21" s="225">
        <f>'2.) Gewinn- und Verlustrechnung'!AP16</f>
        <v>120</v>
      </c>
      <c r="AP21" s="328">
        <f>'2.) Gewinn- und Verlustrechnung'!AQ16</f>
        <v>626</v>
      </c>
    </row>
    <row r="22" spans="2:42" hidden="1" outlineLevel="1">
      <c r="B22" s="292">
        <f>'2.) Gewinn- und Verlustrechnung'!B17</f>
        <v>0</v>
      </c>
      <c r="C22" s="246" t="str">
        <f>'2.) Gewinn- und Verlustrechnung'!C17</f>
        <v xml:space="preserve"> x Preis pro Einheit</v>
      </c>
      <c r="D22" s="226">
        <f>'2.) Gewinn- und Verlustrechnung'!E17</f>
        <v>0</v>
      </c>
      <c r="E22" s="226">
        <f>'2.) Gewinn- und Verlustrechnung'!F17</f>
        <v>0</v>
      </c>
      <c r="F22" s="226">
        <f>'2.) Gewinn- und Verlustrechnung'!G17</f>
        <v>0</v>
      </c>
      <c r="G22" s="226">
        <f>'2.) Gewinn- und Verlustrechnung'!H17</f>
        <v>0</v>
      </c>
      <c r="H22" s="226">
        <f>'2.) Gewinn- und Verlustrechnung'!I17</f>
        <v>0</v>
      </c>
      <c r="I22" s="226">
        <f>'2.) Gewinn- und Verlustrechnung'!J17</f>
        <v>0</v>
      </c>
      <c r="J22" s="226">
        <f>'2.) Gewinn- und Verlustrechnung'!K17</f>
        <v>0</v>
      </c>
      <c r="K22" s="226">
        <f>'2.) Gewinn- und Verlustrechnung'!L17</f>
        <v>0</v>
      </c>
      <c r="L22" s="226">
        <f>'2.) Gewinn- und Verlustrechnung'!M17</f>
        <v>0</v>
      </c>
      <c r="M22" s="226">
        <f>'2.) Gewinn- und Verlustrechnung'!N17</f>
        <v>0</v>
      </c>
      <c r="N22" s="226">
        <f>'2.) Gewinn- und Verlustrechnung'!O17</f>
        <v>200</v>
      </c>
      <c r="O22" s="226">
        <f>'2.) Gewinn- und Verlustrechnung'!P17</f>
        <v>200</v>
      </c>
      <c r="P22" s="227"/>
      <c r="Q22" s="226">
        <f>'2.) Gewinn- und Verlustrechnung'!R17</f>
        <v>200</v>
      </c>
      <c r="R22" s="226">
        <f>'2.) Gewinn- und Verlustrechnung'!S17</f>
        <v>200</v>
      </c>
      <c r="S22" s="226">
        <f>'2.) Gewinn- und Verlustrechnung'!T17</f>
        <v>200</v>
      </c>
      <c r="T22" s="226">
        <f>'2.) Gewinn- und Verlustrechnung'!U17</f>
        <v>200</v>
      </c>
      <c r="U22" s="226">
        <f>'2.) Gewinn- und Verlustrechnung'!V17</f>
        <v>200</v>
      </c>
      <c r="V22" s="226">
        <f>'2.) Gewinn- und Verlustrechnung'!W17</f>
        <v>200</v>
      </c>
      <c r="W22" s="226">
        <f>'2.) Gewinn- und Verlustrechnung'!X17</f>
        <v>200</v>
      </c>
      <c r="X22" s="226">
        <f>'2.) Gewinn- und Verlustrechnung'!Y17</f>
        <v>230</v>
      </c>
      <c r="Y22" s="226">
        <f>'2.) Gewinn- und Verlustrechnung'!Z17</f>
        <v>230</v>
      </c>
      <c r="Z22" s="226">
        <f>'2.) Gewinn- und Verlustrechnung'!AA17</f>
        <v>230</v>
      </c>
      <c r="AA22" s="226">
        <f>'2.) Gewinn- und Verlustrechnung'!AB17</f>
        <v>230</v>
      </c>
      <c r="AB22" s="226">
        <f>'2.) Gewinn- und Verlustrechnung'!AC17</f>
        <v>230</v>
      </c>
      <c r="AC22" s="227"/>
      <c r="AD22" s="226">
        <f>'2.) Gewinn- und Verlustrechnung'!AE17</f>
        <v>290</v>
      </c>
      <c r="AE22" s="226">
        <f>'2.) Gewinn- und Verlustrechnung'!AF17</f>
        <v>290</v>
      </c>
      <c r="AF22" s="226">
        <f>'2.) Gewinn- und Verlustrechnung'!AG17</f>
        <v>290</v>
      </c>
      <c r="AG22" s="226">
        <f>'2.) Gewinn- und Verlustrechnung'!AH17</f>
        <v>290</v>
      </c>
      <c r="AH22" s="226">
        <f>'2.) Gewinn- und Verlustrechnung'!AI17</f>
        <v>290</v>
      </c>
      <c r="AI22" s="226">
        <f>'2.) Gewinn- und Verlustrechnung'!AJ17</f>
        <v>290</v>
      </c>
      <c r="AJ22" s="226">
        <f>'2.) Gewinn- und Verlustrechnung'!AK17</f>
        <v>290</v>
      </c>
      <c r="AK22" s="226">
        <f>'2.) Gewinn- und Verlustrechnung'!AL17</f>
        <v>290</v>
      </c>
      <c r="AL22" s="226">
        <f>'2.) Gewinn- und Verlustrechnung'!AM17</f>
        <v>290</v>
      </c>
      <c r="AM22" s="226">
        <f>'2.) Gewinn- und Verlustrechnung'!AN17</f>
        <v>290</v>
      </c>
      <c r="AN22" s="226">
        <f>'2.) Gewinn- und Verlustrechnung'!AO17</f>
        <v>290</v>
      </c>
      <c r="AO22" s="226">
        <f>'2.) Gewinn- und Verlustrechnung'!AP17</f>
        <v>290</v>
      </c>
      <c r="AP22" s="329"/>
    </row>
    <row r="23" spans="2:42" s="60" customFormat="1" hidden="1" outlineLevel="1">
      <c r="B23" s="292">
        <f>'2.) Gewinn- und Verlustrechnung'!B18</f>
        <v>0</v>
      </c>
      <c r="C23" s="246" t="str">
        <f>'2.) Gewinn- und Verlustrechnung'!C18</f>
        <v xml:space="preserve"> = Umsatz "BackSound"</v>
      </c>
      <c r="D23" s="227">
        <f>'2.) Gewinn- und Verlustrechnung'!E18</f>
        <v>0</v>
      </c>
      <c r="E23" s="227">
        <f>'2.) Gewinn- und Verlustrechnung'!F18</f>
        <v>0</v>
      </c>
      <c r="F23" s="227">
        <f>'2.) Gewinn- und Verlustrechnung'!G18</f>
        <v>0</v>
      </c>
      <c r="G23" s="227">
        <f>'2.) Gewinn- und Verlustrechnung'!H18</f>
        <v>0</v>
      </c>
      <c r="H23" s="227">
        <f>'2.) Gewinn- und Verlustrechnung'!I18</f>
        <v>0</v>
      </c>
      <c r="I23" s="227">
        <f>'2.) Gewinn- und Verlustrechnung'!J18</f>
        <v>0</v>
      </c>
      <c r="J23" s="227">
        <f>'2.) Gewinn- und Verlustrechnung'!K18</f>
        <v>0</v>
      </c>
      <c r="K23" s="227">
        <f>'2.) Gewinn- und Verlustrechnung'!L18</f>
        <v>0</v>
      </c>
      <c r="L23" s="227">
        <f>'2.) Gewinn- und Verlustrechnung'!M18</f>
        <v>0</v>
      </c>
      <c r="M23" s="227">
        <f>'2.) Gewinn- und Verlustrechnung'!N18</f>
        <v>0</v>
      </c>
      <c r="N23" s="227">
        <f>'2.) Gewinn- und Verlustrechnung'!O18</f>
        <v>600</v>
      </c>
      <c r="O23" s="227">
        <f>'2.) Gewinn- und Verlustrechnung'!P18</f>
        <v>3000</v>
      </c>
      <c r="P23" s="227">
        <f>'2.) Gewinn- und Verlustrechnung'!Q18</f>
        <v>3600</v>
      </c>
      <c r="Q23" s="227">
        <f>'2.) Gewinn- und Verlustrechnung'!R18</f>
        <v>600</v>
      </c>
      <c r="R23" s="227">
        <f>'2.) Gewinn- und Verlustrechnung'!S18</f>
        <v>1000</v>
      </c>
      <c r="S23" s="227">
        <f>'2.) Gewinn- und Verlustrechnung'!T18</f>
        <v>1400</v>
      </c>
      <c r="T23" s="227">
        <f>'2.) Gewinn- und Verlustrechnung'!U18</f>
        <v>1400</v>
      </c>
      <c r="U23" s="227">
        <f>'2.) Gewinn- und Verlustrechnung'!V18</f>
        <v>2000</v>
      </c>
      <c r="V23" s="227">
        <f>'2.) Gewinn- und Verlustrechnung'!W18</f>
        <v>2000</v>
      </c>
      <c r="W23" s="227">
        <f>'2.) Gewinn- und Verlustrechnung'!X18</f>
        <v>2400</v>
      </c>
      <c r="X23" s="227">
        <f>'2.) Gewinn- und Verlustrechnung'!Y18</f>
        <v>3220</v>
      </c>
      <c r="Y23" s="227">
        <f>'2.) Gewinn- und Verlustrechnung'!Z18</f>
        <v>3680</v>
      </c>
      <c r="Z23" s="227">
        <f>'2.) Gewinn- und Verlustrechnung'!AA18</f>
        <v>4140</v>
      </c>
      <c r="AA23" s="227">
        <f>'2.) Gewinn- und Verlustrechnung'!AB18</f>
        <v>5060</v>
      </c>
      <c r="AB23" s="227">
        <f>'2.) Gewinn- und Verlustrechnung'!AC18</f>
        <v>6900</v>
      </c>
      <c r="AC23" s="227">
        <f>'2.) Gewinn- und Verlustrechnung'!AD18</f>
        <v>33800</v>
      </c>
      <c r="AD23" s="227">
        <f>'2.) Gewinn- und Verlustrechnung'!AE18</f>
        <v>4350</v>
      </c>
      <c r="AE23" s="227">
        <f>'2.) Gewinn- und Verlustrechnung'!AF18</f>
        <v>4350</v>
      </c>
      <c r="AF23" s="227">
        <f>'2.) Gewinn- und Verlustrechnung'!AG18</f>
        <v>5220</v>
      </c>
      <c r="AG23" s="227">
        <f>'2.) Gewinn- und Verlustrechnung'!AH18</f>
        <v>6670</v>
      </c>
      <c r="AH23" s="227">
        <f>'2.) Gewinn- und Verlustrechnung'!AI18</f>
        <v>8700</v>
      </c>
      <c r="AI23" s="227">
        <f>'2.) Gewinn- und Verlustrechnung'!AJ18</f>
        <v>8700</v>
      </c>
      <c r="AJ23" s="227">
        <f>'2.) Gewinn- und Verlustrechnung'!AK18</f>
        <v>11600</v>
      </c>
      <c r="AK23" s="227">
        <f>'2.) Gewinn- und Verlustrechnung'!AL18</f>
        <v>15950</v>
      </c>
      <c r="AL23" s="227">
        <f>'2.) Gewinn- und Verlustrechnung'!AM18</f>
        <v>20300</v>
      </c>
      <c r="AM23" s="227">
        <f>'2.) Gewinn- und Verlustrechnung'!AN18</f>
        <v>26100</v>
      </c>
      <c r="AN23" s="227">
        <f>'2.) Gewinn- und Verlustrechnung'!AO18</f>
        <v>34800</v>
      </c>
      <c r="AO23" s="227">
        <f>'2.) Gewinn- und Verlustrechnung'!AP18</f>
        <v>34800</v>
      </c>
      <c r="AP23" s="329">
        <f>'2.) Gewinn- und Verlustrechnung'!AQ18</f>
        <v>181540</v>
      </c>
    </row>
    <row r="24" spans="2:42" hidden="1" outlineLevel="1">
      <c r="B24" s="292">
        <f>'2.) Gewinn- und Verlustrechnung'!B19</f>
        <v>0</v>
      </c>
      <c r="C24" s="246" t="str">
        <f>'2.) Gewinn- und Verlustrechnung'!C19</f>
        <v>Umsatzsteuer</v>
      </c>
      <c r="D24" s="226">
        <f>'2.) Gewinn- und Verlustrechnung'!E19</f>
        <v>0</v>
      </c>
      <c r="E24" s="226">
        <f>'2.) Gewinn- und Verlustrechnung'!F19</f>
        <v>0</v>
      </c>
      <c r="F24" s="226">
        <f>'2.) Gewinn- und Verlustrechnung'!G19</f>
        <v>0</v>
      </c>
      <c r="G24" s="226">
        <f>'2.) Gewinn- und Verlustrechnung'!H19</f>
        <v>0</v>
      </c>
      <c r="H24" s="226">
        <f>'2.) Gewinn- und Verlustrechnung'!I19</f>
        <v>0</v>
      </c>
      <c r="I24" s="226">
        <f>'2.) Gewinn- und Verlustrechnung'!J19</f>
        <v>0</v>
      </c>
      <c r="J24" s="226">
        <f>'2.) Gewinn- und Verlustrechnung'!K19</f>
        <v>0</v>
      </c>
      <c r="K24" s="226">
        <f>'2.) Gewinn- und Verlustrechnung'!L19</f>
        <v>0</v>
      </c>
      <c r="L24" s="226">
        <f>'2.) Gewinn- und Verlustrechnung'!M19</f>
        <v>0</v>
      </c>
      <c r="M24" s="226">
        <f>'2.) Gewinn- und Verlustrechnung'!N19</f>
        <v>0</v>
      </c>
      <c r="N24" s="226">
        <f>'2.) Gewinn- und Verlustrechnung'!O19</f>
        <v>114</v>
      </c>
      <c r="O24" s="226">
        <f>'2.) Gewinn- und Verlustrechnung'!P19</f>
        <v>570</v>
      </c>
      <c r="P24" s="227">
        <f>'2.) Gewinn- und Verlustrechnung'!Q19</f>
        <v>684</v>
      </c>
      <c r="Q24" s="226">
        <f>'2.) Gewinn- und Verlustrechnung'!R19</f>
        <v>114</v>
      </c>
      <c r="R24" s="226">
        <f>'2.) Gewinn- und Verlustrechnung'!S19</f>
        <v>190</v>
      </c>
      <c r="S24" s="226">
        <f>'2.) Gewinn- und Verlustrechnung'!T19</f>
        <v>266</v>
      </c>
      <c r="T24" s="226">
        <f>'2.) Gewinn- und Verlustrechnung'!U19</f>
        <v>266</v>
      </c>
      <c r="U24" s="226">
        <f>'2.) Gewinn- und Verlustrechnung'!V19</f>
        <v>380</v>
      </c>
      <c r="V24" s="226">
        <f>'2.) Gewinn- und Verlustrechnung'!W19</f>
        <v>380</v>
      </c>
      <c r="W24" s="226">
        <f>'2.) Gewinn- und Verlustrechnung'!X19</f>
        <v>456</v>
      </c>
      <c r="X24" s="226">
        <f>'2.) Gewinn- und Verlustrechnung'!Y19</f>
        <v>611.79999999999995</v>
      </c>
      <c r="Y24" s="226">
        <f>'2.) Gewinn- und Verlustrechnung'!Z19</f>
        <v>699.2</v>
      </c>
      <c r="Z24" s="226">
        <f>'2.) Gewinn- und Verlustrechnung'!AA19</f>
        <v>786.6</v>
      </c>
      <c r="AA24" s="226">
        <f>'2.) Gewinn- und Verlustrechnung'!AB19</f>
        <v>961.4</v>
      </c>
      <c r="AB24" s="226">
        <f>'2.) Gewinn- und Verlustrechnung'!AC19</f>
        <v>1311</v>
      </c>
      <c r="AC24" s="227">
        <f>'2.) Gewinn- und Verlustrechnung'!AD19</f>
        <v>6422</v>
      </c>
      <c r="AD24" s="226">
        <f>'2.) Gewinn- und Verlustrechnung'!AE19</f>
        <v>826.5</v>
      </c>
      <c r="AE24" s="226">
        <f>'2.) Gewinn- und Verlustrechnung'!AF19</f>
        <v>826.5</v>
      </c>
      <c r="AF24" s="226">
        <f>'2.) Gewinn- und Verlustrechnung'!AG19</f>
        <v>991.80000000000007</v>
      </c>
      <c r="AG24" s="226">
        <f>'2.) Gewinn- und Verlustrechnung'!AH19</f>
        <v>1267.3</v>
      </c>
      <c r="AH24" s="226">
        <f>'2.) Gewinn- und Verlustrechnung'!AI19</f>
        <v>1653</v>
      </c>
      <c r="AI24" s="226">
        <f>'2.) Gewinn- und Verlustrechnung'!AJ19</f>
        <v>1653</v>
      </c>
      <c r="AJ24" s="226">
        <f>'2.) Gewinn- und Verlustrechnung'!AK19</f>
        <v>2204</v>
      </c>
      <c r="AK24" s="226">
        <f>'2.) Gewinn- und Verlustrechnung'!AL19</f>
        <v>3030.5</v>
      </c>
      <c r="AL24" s="226">
        <f>'2.) Gewinn- und Verlustrechnung'!AM19</f>
        <v>3857</v>
      </c>
      <c r="AM24" s="226">
        <f>'2.) Gewinn- und Verlustrechnung'!AN19</f>
        <v>4959</v>
      </c>
      <c r="AN24" s="226">
        <f>'2.) Gewinn- und Verlustrechnung'!AO19</f>
        <v>6612</v>
      </c>
      <c r="AO24" s="226">
        <f>'2.) Gewinn- und Verlustrechnung'!AP19</f>
        <v>6612</v>
      </c>
      <c r="AP24" s="329">
        <f>'2.) Gewinn- und Verlustrechnung'!AQ19</f>
        <v>34492.6</v>
      </c>
    </row>
    <row r="25" spans="2:42" hidden="1" outlineLevel="1">
      <c r="B25" s="318" t="str">
        <f>'2.) Gewinn- und Verlustrechnung'!B20</f>
        <v>"WalletSound"</v>
      </c>
      <c r="C25" s="336"/>
      <c r="D25" s="478"/>
      <c r="E25" s="435"/>
      <c r="F25" s="435"/>
      <c r="G25" s="435"/>
      <c r="H25" s="435"/>
      <c r="I25" s="435"/>
      <c r="J25" s="435"/>
      <c r="K25" s="435"/>
      <c r="L25" s="435"/>
      <c r="M25" s="435"/>
      <c r="N25" s="435"/>
      <c r="O25" s="436"/>
      <c r="P25" s="222"/>
      <c r="Q25" s="478"/>
      <c r="R25" s="435"/>
      <c r="S25" s="435"/>
      <c r="T25" s="435"/>
      <c r="U25" s="435"/>
      <c r="V25" s="435"/>
      <c r="W25" s="435"/>
      <c r="X25" s="435"/>
      <c r="Y25" s="435"/>
      <c r="Z25" s="435"/>
      <c r="AA25" s="435"/>
      <c r="AB25" s="436"/>
      <c r="AC25" s="222"/>
      <c r="AD25" s="478"/>
      <c r="AE25" s="435"/>
      <c r="AF25" s="435"/>
      <c r="AG25" s="435"/>
      <c r="AH25" s="435"/>
      <c r="AI25" s="435"/>
      <c r="AJ25" s="435"/>
      <c r="AK25" s="435"/>
      <c r="AL25" s="435"/>
      <c r="AM25" s="435"/>
      <c r="AN25" s="435"/>
      <c r="AO25" s="436"/>
      <c r="AP25" s="330"/>
    </row>
    <row r="26" spans="2:42" hidden="1" outlineLevel="1">
      <c r="B26" s="292">
        <f>'2.) Gewinn- und Verlustrechnung'!B21</f>
        <v>0</v>
      </c>
      <c r="C26" s="246" t="str">
        <f>'2.) Gewinn- und Verlustrechnung'!C21</f>
        <v>Anzahl Kunden</v>
      </c>
      <c r="D26" s="225">
        <f>'2.) Gewinn- und Verlustrechnung'!E21</f>
        <v>0</v>
      </c>
      <c r="E26" s="225">
        <f>'2.) Gewinn- und Verlustrechnung'!F21</f>
        <v>0</v>
      </c>
      <c r="F26" s="225">
        <f>'2.) Gewinn- und Verlustrechnung'!G21</f>
        <v>0</v>
      </c>
      <c r="G26" s="225">
        <f>'2.) Gewinn- und Verlustrechnung'!H21</f>
        <v>0</v>
      </c>
      <c r="H26" s="225">
        <f>'2.) Gewinn- und Verlustrechnung'!I21</f>
        <v>0</v>
      </c>
      <c r="I26" s="225">
        <f>'2.) Gewinn- und Verlustrechnung'!J21</f>
        <v>0</v>
      </c>
      <c r="J26" s="225">
        <f>'2.) Gewinn- und Verlustrechnung'!K21</f>
        <v>0</v>
      </c>
      <c r="K26" s="225">
        <f>'2.) Gewinn- und Verlustrechnung'!L21</f>
        <v>0</v>
      </c>
      <c r="L26" s="225">
        <f>'2.) Gewinn- und Verlustrechnung'!M21</f>
        <v>0</v>
      </c>
      <c r="M26" s="225">
        <f>'2.) Gewinn- und Verlustrechnung'!N21</f>
        <v>0</v>
      </c>
      <c r="N26" s="225">
        <f>'2.) Gewinn- und Verlustrechnung'!O21</f>
        <v>0</v>
      </c>
      <c r="O26" s="225">
        <f>'2.) Gewinn- und Verlustrechnung'!P21</f>
        <v>0</v>
      </c>
      <c r="P26" s="224">
        <f>'2.) Gewinn- und Verlustrechnung'!Q21</f>
        <v>0</v>
      </c>
      <c r="Q26" s="225">
        <f>'2.) Gewinn- und Verlustrechnung'!R21</f>
        <v>0</v>
      </c>
      <c r="R26" s="225">
        <f>'2.) Gewinn- und Verlustrechnung'!S21</f>
        <v>0</v>
      </c>
      <c r="S26" s="225">
        <f>'2.) Gewinn- und Verlustrechnung'!T21</f>
        <v>0</v>
      </c>
      <c r="T26" s="225">
        <f>'2.) Gewinn- und Verlustrechnung'!U21</f>
        <v>0</v>
      </c>
      <c r="U26" s="225">
        <f>'2.) Gewinn- und Verlustrechnung'!V21</f>
        <v>5</v>
      </c>
      <c r="V26" s="225">
        <f>'2.) Gewinn- und Verlustrechnung'!W21</f>
        <v>3</v>
      </c>
      <c r="W26" s="225">
        <f>'2.) Gewinn- und Verlustrechnung'!X21</f>
        <v>3</v>
      </c>
      <c r="X26" s="225">
        <f>'2.) Gewinn- und Verlustrechnung'!Y21</f>
        <v>5</v>
      </c>
      <c r="Y26" s="225">
        <f>'2.) Gewinn- und Verlustrechnung'!Z21</f>
        <v>5</v>
      </c>
      <c r="Z26" s="225">
        <f>'2.) Gewinn- und Verlustrechnung'!AA21</f>
        <v>7</v>
      </c>
      <c r="AA26" s="225">
        <f>'2.) Gewinn- und Verlustrechnung'!AB21</f>
        <v>10</v>
      </c>
      <c r="AB26" s="225">
        <f>'2.) Gewinn- und Verlustrechnung'!AC21</f>
        <v>10</v>
      </c>
      <c r="AC26" s="224">
        <f>'2.) Gewinn- und Verlustrechnung'!AD21</f>
        <v>0</v>
      </c>
      <c r="AD26" s="225">
        <f>'2.) Gewinn- und Verlustrechnung'!AE21</f>
        <v>5</v>
      </c>
      <c r="AE26" s="225">
        <f>'2.) Gewinn- und Verlustrechnung'!AF21</f>
        <v>7</v>
      </c>
      <c r="AF26" s="225">
        <f>'2.) Gewinn- und Verlustrechnung'!AG21</f>
        <v>10</v>
      </c>
      <c r="AG26" s="225">
        <f>'2.) Gewinn- und Verlustrechnung'!AH21</f>
        <v>15</v>
      </c>
      <c r="AH26" s="225">
        <f>'2.) Gewinn- und Verlustrechnung'!AI21</f>
        <v>22</v>
      </c>
      <c r="AI26" s="225">
        <f>'2.) Gewinn- und Verlustrechnung'!AJ21</f>
        <v>28</v>
      </c>
      <c r="AJ26" s="225">
        <f>'2.) Gewinn- und Verlustrechnung'!AK21</f>
        <v>28</v>
      </c>
      <c r="AK26" s="225">
        <f>'2.) Gewinn- und Verlustrechnung'!AL21</f>
        <v>35</v>
      </c>
      <c r="AL26" s="225">
        <f>'2.) Gewinn- und Verlustrechnung'!AM21</f>
        <v>45</v>
      </c>
      <c r="AM26" s="225">
        <f>'2.) Gewinn- und Verlustrechnung'!AN21</f>
        <v>50</v>
      </c>
      <c r="AN26" s="225">
        <f>'2.) Gewinn- und Verlustrechnung'!AO21</f>
        <v>60</v>
      </c>
      <c r="AO26" s="225">
        <f>'2.) Gewinn- und Verlustrechnung'!AP21</f>
        <v>80</v>
      </c>
      <c r="AP26" s="328">
        <f>'2.) Gewinn- und Verlustrechnung'!AQ21</f>
        <v>0</v>
      </c>
    </row>
    <row r="27" spans="2:42" hidden="1" outlineLevel="1">
      <c r="B27" s="292">
        <f>'2.) Gewinn- und Verlustrechnung'!B22</f>
        <v>0</v>
      </c>
      <c r="C27" s="246" t="str">
        <f>'2.) Gewinn- und Verlustrechnung'!C22</f>
        <v xml:space="preserve">   Verkaufte Menge</v>
      </c>
      <c r="D27" s="225">
        <f>'2.) Gewinn- und Verlustrechnung'!E22</f>
        <v>0</v>
      </c>
      <c r="E27" s="225">
        <f>'2.) Gewinn- und Verlustrechnung'!F22</f>
        <v>0</v>
      </c>
      <c r="F27" s="225">
        <f>'2.) Gewinn- und Verlustrechnung'!G22</f>
        <v>0</v>
      </c>
      <c r="G27" s="225">
        <f>'2.) Gewinn- und Verlustrechnung'!H22</f>
        <v>0</v>
      </c>
      <c r="H27" s="225">
        <f>'2.) Gewinn- und Verlustrechnung'!I22</f>
        <v>0</v>
      </c>
      <c r="I27" s="225">
        <f>'2.) Gewinn- und Verlustrechnung'!J22</f>
        <v>0</v>
      </c>
      <c r="J27" s="225">
        <f>'2.) Gewinn- und Verlustrechnung'!K22</f>
        <v>0</v>
      </c>
      <c r="K27" s="225">
        <f>'2.) Gewinn- und Verlustrechnung'!L22</f>
        <v>0</v>
      </c>
      <c r="L27" s="225">
        <f>'2.) Gewinn- und Verlustrechnung'!M22</f>
        <v>0</v>
      </c>
      <c r="M27" s="225">
        <f>'2.) Gewinn- und Verlustrechnung'!N22</f>
        <v>0</v>
      </c>
      <c r="N27" s="225">
        <f>'2.) Gewinn- und Verlustrechnung'!O22</f>
        <v>0</v>
      </c>
      <c r="O27" s="225">
        <f>'2.) Gewinn- und Verlustrechnung'!P22</f>
        <v>0</v>
      </c>
      <c r="P27" s="224">
        <f>'2.) Gewinn- und Verlustrechnung'!Q22</f>
        <v>0</v>
      </c>
      <c r="Q27" s="225">
        <f>'2.) Gewinn- und Verlustrechnung'!R22</f>
        <v>0</v>
      </c>
      <c r="R27" s="225">
        <f>'2.) Gewinn- und Verlustrechnung'!S22</f>
        <v>0</v>
      </c>
      <c r="S27" s="225">
        <f>'2.) Gewinn- und Verlustrechnung'!T22</f>
        <v>0</v>
      </c>
      <c r="T27" s="225">
        <f>'2.) Gewinn- und Verlustrechnung'!U22</f>
        <v>0</v>
      </c>
      <c r="U27" s="225">
        <f>'2.) Gewinn- und Verlustrechnung'!V22</f>
        <v>5</v>
      </c>
      <c r="V27" s="225">
        <f>'2.) Gewinn- und Verlustrechnung'!W22</f>
        <v>3</v>
      </c>
      <c r="W27" s="225">
        <f>'2.) Gewinn- und Verlustrechnung'!X22</f>
        <v>3</v>
      </c>
      <c r="X27" s="225">
        <f>'2.) Gewinn- und Verlustrechnung'!Y22</f>
        <v>5</v>
      </c>
      <c r="Y27" s="225">
        <f>'2.) Gewinn- und Verlustrechnung'!Z22</f>
        <v>5</v>
      </c>
      <c r="Z27" s="225">
        <f>'2.) Gewinn- und Verlustrechnung'!AA22</f>
        <v>7</v>
      </c>
      <c r="AA27" s="225">
        <f>'2.) Gewinn- und Verlustrechnung'!AB22</f>
        <v>10</v>
      </c>
      <c r="AB27" s="225">
        <f>'2.) Gewinn- und Verlustrechnung'!AC22</f>
        <v>10</v>
      </c>
      <c r="AC27" s="224">
        <f>'2.) Gewinn- und Verlustrechnung'!AD22</f>
        <v>48</v>
      </c>
      <c r="AD27" s="225">
        <f>'2.) Gewinn- und Verlustrechnung'!AE22</f>
        <v>5</v>
      </c>
      <c r="AE27" s="225">
        <f>'2.) Gewinn- und Verlustrechnung'!AF22</f>
        <v>7</v>
      </c>
      <c r="AF27" s="225">
        <f>'2.) Gewinn- und Verlustrechnung'!AG22</f>
        <v>10</v>
      </c>
      <c r="AG27" s="225">
        <f>'2.) Gewinn- und Verlustrechnung'!AH22</f>
        <v>15</v>
      </c>
      <c r="AH27" s="225">
        <f>'2.) Gewinn- und Verlustrechnung'!AI22</f>
        <v>22</v>
      </c>
      <c r="AI27" s="225">
        <f>'2.) Gewinn- und Verlustrechnung'!AJ22</f>
        <v>28</v>
      </c>
      <c r="AJ27" s="225">
        <f>'2.) Gewinn- und Verlustrechnung'!AK22</f>
        <v>28</v>
      </c>
      <c r="AK27" s="225">
        <f>'2.) Gewinn- und Verlustrechnung'!AL22</f>
        <v>35</v>
      </c>
      <c r="AL27" s="225">
        <f>'2.) Gewinn- und Verlustrechnung'!AM22</f>
        <v>45</v>
      </c>
      <c r="AM27" s="225">
        <f>'2.) Gewinn- und Verlustrechnung'!AN22</f>
        <v>50</v>
      </c>
      <c r="AN27" s="225">
        <f>'2.) Gewinn- und Verlustrechnung'!AO22</f>
        <v>60</v>
      </c>
      <c r="AO27" s="225">
        <f>'2.) Gewinn- und Verlustrechnung'!AP22</f>
        <v>80</v>
      </c>
      <c r="AP27" s="328">
        <f>'2.) Gewinn- und Verlustrechnung'!AQ22</f>
        <v>385</v>
      </c>
    </row>
    <row r="28" spans="2:42" hidden="1" outlineLevel="1">
      <c r="B28" s="292">
        <f>'2.) Gewinn- und Verlustrechnung'!B23</f>
        <v>0</v>
      </c>
      <c r="C28" s="246" t="str">
        <f>'2.) Gewinn- und Verlustrechnung'!C23</f>
        <v xml:space="preserve"> x Preis pro Einheit</v>
      </c>
      <c r="D28" s="226">
        <f>'2.) Gewinn- und Verlustrechnung'!E23</f>
        <v>0</v>
      </c>
      <c r="E28" s="226">
        <f>'2.) Gewinn- und Verlustrechnung'!F23</f>
        <v>0</v>
      </c>
      <c r="F28" s="226">
        <f>'2.) Gewinn- und Verlustrechnung'!G23</f>
        <v>0</v>
      </c>
      <c r="G28" s="226">
        <f>'2.) Gewinn- und Verlustrechnung'!H23</f>
        <v>0</v>
      </c>
      <c r="H28" s="226">
        <f>'2.) Gewinn- und Verlustrechnung'!I23</f>
        <v>0</v>
      </c>
      <c r="I28" s="226">
        <f>'2.) Gewinn- und Verlustrechnung'!J23</f>
        <v>0</v>
      </c>
      <c r="J28" s="226">
        <f>'2.) Gewinn- und Verlustrechnung'!K23</f>
        <v>0</v>
      </c>
      <c r="K28" s="226">
        <f>'2.) Gewinn- und Verlustrechnung'!L23</f>
        <v>0</v>
      </c>
      <c r="L28" s="226">
        <f>'2.) Gewinn- und Verlustrechnung'!M23</f>
        <v>0</v>
      </c>
      <c r="M28" s="226">
        <f>'2.) Gewinn- und Verlustrechnung'!N23</f>
        <v>0</v>
      </c>
      <c r="N28" s="226">
        <f>'2.) Gewinn- und Verlustrechnung'!O23</f>
        <v>0</v>
      </c>
      <c r="O28" s="226">
        <f>'2.) Gewinn- und Verlustrechnung'!P23</f>
        <v>0</v>
      </c>
      <c r="P28" s="227"/>
      <c r="Q28" s="226">
        <f>'2.) Gewinn- und Verlustrechnung'!R23</f>
        <v>0</v>
      </c>
      <c r="R28" s="226">
        <f>'2.) Gewinn- und Verlustrechnung'!S23</f>
        <v>0</v>
      </c>
      <c r="S28" s="226">
        <f>'2.) Gewinn- und Verlustrechnung'!T23</f>
        <v>0</v>
      </c>
      <c r="T28" s="226">
        <f>'2.) Gewinn- und Verlustrechnung'!U23</f>
        <v>0</v>
      </c>
      <c r="U28" s="226">
        <f>'2.) Gewinn- und Verlustrechnung'!V23</f>
        <v>200</v>
      </c>
      <c r="V28" s="226">
        <f>'2.) Gewinn- und Verlustrechnung'!W23</f>
        <v>200</v>
      </c>
      <c r="W28" s="226">
        <f>'2.) Gewinn- und Verlustrechnung'!X23</f>
        <v>200</v>
      </c>
      <c r="X28" s="226">
        <f>'2.) Gewinn- und Verlustrechnung'!Y23</f>
        <v>230</v>
      </c>
      <c r="Y28" s="226">
        <f>'2.) Gewinn- und Verlustrechnung'!Z23</f>
        <v>230</v>
      </c>
      <c r="Z28" s="226">
        <f>'2.) Gewinn- und Verlustrechnung'!AA23</f>
        <v>230</v>
      </c>
      <c r="AA28" s="226">
        <f>'2.) Gewinn- und Verlustrechnung'!AB23</f>
        <v>230</v>
      </c>
      <c r="AB28" s="226">
        <f>'2.) Gewinn- und Verlustrechnung'!AC23</f>
        <v>230</v>
      </c>
      <c r="AC28" s="227"/>
      <c r="AD28" s="226">
        <f>'2.) Gewinn- und Verlustrechnung'!AE23</f>
        <v>290</v>
      </c>
      <c r="AE28" s="226">
        <f>'2.) Gewinn- und Verlustrechnung'!AF23</f>
        <v>290</v>
      </c>
      <c r="AF28" s="226">
        <f>'2.) Gewinn- und Verlustrechnung'!AG23</f>
        <v>290</v>
      </c>
      <c r="AG28" s="226">
        <f>'2.) Gewinn- und Verlustrechnung'!AH23</f>
        <v>290</v>
      </c>
      <c r="AH28" s="226">
        <f>'2.) Gewinn- und Verlustrechnung'!AI23</f>
        <v>290</v>
      </c>
      <c r="AI28" s="226">
        <f>'2.) Gewinn- und Verlustrechnung'!AJ23</f>
        <v>290</v>
      </c>
      <c r="AJ28" s="226">
        <f>'2.) Gewinn- und Verlustrechnung'!AK23</f>
        <v>290</v>
      </c>
      <c r="AK28" s="226">
        <f>'2.) Gewinn- und Verlustrechnung'!AL23</f>
        <v>290</v>
      </c>
      <c r="AL28" s="226">
        <f>'2.) Gewinn- und Verlustrechnung'!AM23</f>
        <v>290</v>
      </c>
      <c r="AM28" s="226">
        <f>'2.) Gewinn- und Verlustrechnung'!AN23</f>
        <v>290</v>
      </c>
      <c r="AN28" s="226">
        <f>'2.) Gewinn- und Verlustrechnung'!AO23</f>
        <v>290</v>
      </c>
      <c r="AO28" s="226">
        <f>'2.) Gewinn- und Verlustrechnung'!AP23</f>
        <v>290</v>
      </c>
      <c r="AP28" s="329"/>
    </row>
    <row r="29" spans="2:42" s="60" customFormat="1" hidden="1" outlineLevel="1">
      <c r="B29" s="292">
        <f>'2.) Gewinn- und Verlustrechnung'!B24</f>
        <v>0</v>
      </c>
      <c r="C29" s="246" t="str">
        <f>'2.) Gewinn- und Verlustrechnung'!C24</f>
        <v xml:space="preserve"> = Umsatz "WalletSound"</v>
      </c>
      <c r="D29" s="227">
        <f>'2.) Gewinn- und Verlustrechnung'!E24</f>
        <v>0</v>
      </c>
      <c r="E29" s="227">
        <f>'2.) Gewinn- und Verlustrechnung'!F24</f>
        <v>0</v>
      </c>
      <c r="F29" s="227">
        <f>'2.) Gewinn- und Verlustrechnung'!G24</f>
        <v>0</v>
      </c>
      <c r="G29" s="227">
        <f>'2.) Gewinn- und Verlustrechnung'!H24</f>
        <v>0</v>
      </c>
      <c r="H29" s="227">
        <f>'2.) Gewinn- und Verlustrechnung'!I24</f>
        <v>0</v>
      </c>
      <c r="I29" s="227">
        <f>'2.) Gewinn- und Verlustrechnung'!J24</f>
        <v>0</v>
      </c>
      <c r="J29" s="227">
        <f>'2.) Gewinn- und Verlustrechnung'!K24</f>
        <v>0</v>
      </c>
      <c r="K29" s="227">
        <f>'2.) Gewinn- und Verlustrechnung'!L24</f>
        <v>0</v>
      </c>
      <c r="L29" s="227">
        <f>'2.) Gewinn- und Verlustrechnung'!M24</f>
        <v>0</v>
      </c>
      <c r="M29" s="227">
        <f>'2.) Gewinn- und Verlustrechnung'!N24</f>
        <v>0</v>
      </c>
      <c r="N29" s="227">
        <f>'2.) Gewinn- und Verlustrechnung'!O24</f>
        <v>0</v>
      </c>
      <c r="O29" s="227">
        <f>'2.) Gewinn- und Verlustrechnung'!P24</f>
        <v>0</v>
      </c>
      <c r="P29" s="227">
        <f>'2.) Gewinn- und Verlustrechnung'!Q24</f>
        <v>0</v>
      </c>
      <c r="Q29" s="227">
        <f>'2.) Gewinn- und Verlustrechnung'!R24</f>
        <v>0</v>
      </c>
      <c r="R29" s="227">
        <f>'2.) Gewinn- und Verlustrechnung'!S24</f>
        <v>0</v>
      </c>
      <c r="S29" s="227">
        <f>'2.) Gewinn- und Verlustrechnung'!T24</f>
        <v>0</v>
      </c>
      <c r="T29" s="227">
        <f>'2.) Gewinn- und Verlustrechnung'!U24</f>
        <v>0</v>
      </c>
      <c r="U29" s="227">
        <f>'2.) Gewinn- und Verlustrechnung'!V24</f>
        <v>1000</v>
      </c>
      <c r="V29" s="227">
        <f>'2.) Gewinn- und Verlustrechnung'!W24</f>
        <v>600</v>
      </c>
      <c r="W29" s="227">
        <f>'2.) Gewinn- und Verlustrechnung'!X24</f>
        <v>600</v>
      </c>
      <c r="X29" s="227">
        <f>'2.) Gewinn- und Verlustrechnung'!Y24</f>
        <v>1150</v>
      </c>
      <c r="Y29" s="227">
        <f>'2.) Gewinn- und Verlustrechnung'!Z24</f>
        <v>1150</v>
      </c>
      <c r="Z29" s="227">
        <f>'2.) Gewinn- und Verlustrechnung'!AA24</f>
        <v>1610</v>
      </c>
      <c r="AA29" s="227">
        <f>'2.) Gewinn- und Verlustrechnung'!AB24</f>
        <v>2300</v>
      </c>
      <c r="AB29" s="227">
        <f>'2.) Gewinn- und Verlustrechnung'!AC24</f>
        <v>2300</v>
      </c>
      <c r="AC29" s="227">
        <f>'2.) Gewinn- und Verlustrechnung'!AD24</f>
        <v>10710</v>
      </c>
      <c r="AD29" s="227">
        <f>'2.) Gewinn- und Verlustrechnung'!AE24</f>
        <v>1450</v>
      </c>
      <c r="AE29" s="227">
        <f>'2.) Gewinn- und Verlustrechnung'!AF24</f>
        <v>2030</v>
      </c>
      <c r="AF29" s="227">
        <f>'2.) Gewinn- und Verlustrechnung'!AG24</f>
        <v>2900</v>
      </c>
      <c r="AG29" s="227">
        <f>'2.) Gewinn- und Verlustrechnung'!AH24</f>
        <v>4350</v>
      </c>
      <c r="AH29" s="227">
        <f>'2.) Gewinn- und Verlustrechnung'!AI24</f>
        <v>6380</v>
      </c>
      <c r="AI29" s="227">
        <f>'2.) Gewinn- und Verlustrechnung'!AJ24</f>
        <v>8120</v>
      </c>
      <c r="AJ29" s="227">
        <f>'2.) Gewinn- und Verlustrechnung'!AK24</f>
        <v>8120</v>
      </c>
      <c r="AK29" s="227">
        <f>'2.) Gewinn- und Verlustrechnung'!AL24</f>
        <v>10150</v>
      </c>
      <c r="AL29" s="227">
        <f>'2.) Gewinn- und Verlustrechnung'!AM24</f>
        <v>13050</v>
      </c>
      <c r="AM29" s="227">
        <f>'2.) Gewinn- und Verlustrechnung'!AN24</f>
        <v>14500</v>
      </c>
      <c r="AN29" s="227">
        <f>'2.) Gewinn- und Verlustrechnung'!AO24</f>
        <v>17400</v>
      </c>
      <c r="AO29" s="227">
        <f>'2.) Gewinn- und Verlustrechnung'!AP24</f>
        <v>23200</v>
      </c>
      <c r="AP29" s="329">
        <f>'2.) Gewinn- und Verlustrechnung'!AQ24</f>
        <v>111650</v>
      </c>
    </row>
    <row r="30" spans="2:42" hidden="1" outlineLevel="1">
      <c r="B30" s="292">
        <f>'2.) Gewinn- und Verlustrechnung'!B25</f>
        <v>0</v>
      </c>
      <c r="C30" s="246" t="str">
        <f>'2.) Gewinn- und Verlustrechnung'!C25</f>
        <v>Umsatzsteuer</v>
      </c>
      <c r="D30" s="226">
        <f>'2.) Gewinn- und Verlustrechnung'!E25</f>
        <v>0</v>
      </c>
      <c r="E30" s="226">
        <f>'2.) Gewinn- und Verlustrechnung'!F25</f>
        <v>0</v>
      </c>
      <c r="F30" s="226">
        <f>'2.) Gewinn- und Verlustrechnung'!G25</f>
        <v>0</v>
      </c>
      <c r="G30" s="226">
        <f>'2.) Gewinn- und Verlustrechnung'!H25</f>
        <v>0</v>
      </c>
      <c r="H30" s="226">
        <f>'2.) Gewinn- und Verlustrechnung'!I25</f>
        <v>0</v>
      </c>
      <c r="I30" s="226">
        <f>'2.) Gewinn- und Verlustrechnung'!J25</f>
        <v>0</v>
      </c>
      <c r="J30" s="226">
        <f>'2.) Gewinn- und Verlustrechnung'!K25</f>
        <v>0</v>
      </c>
      <c r="K30" s="226">
        <f>'2.) Gewinn- und Verlustrechnung'!L25</f>
        <v>0</v>
      </c>
      <c r="L30" s="226">
        <f>'2.) Gewinn- und Verlustrechnung'!M25</f>
        <v>0</v>
      </c>
      <c r="M30" s="226">
        <f>'2.) Gewinn- und Verlustrechnung'!N25</f>
        <v>0</v>
      </c>
      <c r="N30" s="226">
        <f>'2.) Gewinn- und Verlustrechnung'!O25</f>
        <v>0</v>
      </c>
      <c r="O30" s="226">
        <f>'2.) Gewinn- und Verlustrechnung'!P25</f>
        <v>0</v>
      </c>
      <c r="P30" s="227">
        <f>'2.) Gewinn- und Verlustrechnung'!Q25</f>
        <v>0</v>
      </c>
      <c r="Q30" s="226">
        <f>'2.) Gewinn- und Verlustrechnung'!R25</f>
        <v>0</v>
      </c>
      <c r="R30" s="226">
        <f>'2.) Gewinn- und Verlustrechnung'!S25</f>
        <v>0</v>
      </c>
      <c r="S30" s="226">
        <f>'2.) Gewinn- und Verlustrechnung'!T25</f>
        <v>0</v>
      </c>
      <c r="T30" s="226">
        <f>'2.) Gewinn- und Verlustrechnung'!U25</f>
        <v>0</v>
      </c>
      <c r="U30" s="226">
        <f>'2.) Gewinn- und Verlustrechnung'!V25</f>
        <v>190</v>
      </c>
      <c r="V30" s="226">
        <f>'2.) Gewinn- und Verlustrechnung'!W25</f>
        <v>114</v>
      </c>
      <c r="W30" s="226">
        <f>'2.) Gewinn- und Verlustrechnung'!X25</f>
        <v>114</v>
      </c>
      <c r="X30" s="226">
        <f>'2.) Gewinn- und Verlustrechnung'!Y25</f>
        <v>218.5</v>
      </c>
      <c r="Y30" s="226">
        <f>'2.) Gewinn- und Verlustrechnung'!Z25</f>
        <v>218.5</v>
      </c>
      <c r="Z30" s="226">
        <f>'2.) Gewinn- und Verlustrechnung'!AA25</f>
        <v>305.89999999999998</v>
      </c>
      <c r="AA30" s="226">
        <f>'2.) Gewinn- und Verlustrechnung'!AB25</f>
        <v>437</v>
      </c>
      <c r="AB30" s="226">
        <f>'2.) Gewinn- und Verlustrechnung'!AC25</f>
        <v>437</v>
      </c>
      <c r="AC30" s="227">
        <f>'2.) Gewinn- und Verlustrechnung'!AD25</f>
        <v>2034.9</v>
      </c>
      <c r="AD30" s="226">
        <f>'2.) Gewinn- und Verlustrechnung'!AE25</f>
        <v>275.5</v>
      </c>
      <c r="AE30" s="226">
        <f>'2.) Gewinn- und Verlustrechnung'!AF25</f>
        <v>385.7</v>
      </c>
      <c r="AF30" s="226">
        <f>'2.) Gewinn- und Verlustrechnung'!AG25</f>
        <v>551</v>
      </c>
      <c r="AG30" s="226">
        <f>'2.) Gewinn- und Verlustrechnung'!AH25</f>
        <v>826.5</v>
      </c>
      <c r="AH30" s="226">
        <f>'2.) Gewinn- und Verlustrechnung'!AI25</f>
        <v>1212.2</v>
      </c>
      <c r="AI30" s="226">
        <f>'2.) Gewinn- und Verlustrechnung'!AJ25</f>
        <v>1542.8</v>
      </c>
      <c r="AJ30" s="226">
        <f>'2.) Gewinn- und Verlustrechnung'!AK25</f>
        <v>1542.8</v>
      </c>
      <c r="AK30" s="226">
        <f>'2.) Gewinn- und Verlustrechnung'!AL25</f>
        <v>1928.5</v>
      </c>
      <c r="AL30" s="226">
        <f>'2.) Gewinn- und Verlustrechnung'!AM25</f>
        <v>2479.5</v>
      </c>
      <c r="AM30" s="226">
        <f>'2.) Gewinn- und Verlustrechnung'!AN25</f>
        <v>2755</v>
      </c>
      <c r="AN30" s="226">
        <f>'2.) Gewinn- und Verlustrechnung'!AO25</f>
        <v>3306</v>
      </c>
      <c r="AO30" s="226">
        <f>'2.) Gewinn- und Verlustrechnung'!AP25</f>
        <v>4408</v>
      </c>
      <c r="AP30" s="329">
        <f>'2.) Gewinn- und Verlustrechnung'!AQ25</f>
        <v>21213.5</v>
      </c>
    </row>
    <row r="31" spans="2:42" hidden="1" outlineLevel="1">
      <c r="B31" s="318" t="str">
        <f>'2.) Gewinn- und Verlustrechnung'!B26</f>
        <v>"BellySound"</v>
      </c>
      <c r="C31" s="336"/>
      <c r="D31" s="478"/>
      <c r="E31" s="435"/>
      <c r="F31" s="435"/>
      <c r="G31" s="435"/>
      <c r="H31" s="435"/>
      <c r="I31" s="435"/>
      <c r="J31" s="435"/>
      <c r="K31" s="435"/>
      <c r="L31" s="435"/>
      <c r="M31" s="435"/>
      <c r="N31" s="435"/>
      <c r="O31" s="436"/>
      <c r="P31" s="222"/>
      <c r="Q31" s="478"/>
      <c r="R31" s="435"/>
      <c r="S31" s="435"/>
      <c r="T31" s="435"/>
      <c r="U31" s="435"/>
      <c r="V31" s="435"/>
      <c r="W31" s="435"/>
      <c r="X31" s="435"/>
      <c r="Y31" s="435"/>
      <c r="Z31" s="435"/>
      <c r="AA31" s="435"/>
      <c r="AB31" s="436"/>
      <c r="AC31" s="222"/>
      <c r="AD31" s="284"/>
      <c r="AE31" s="284"/>
      <c r="AF31" s="284"/>
      <c r="AG31" s="284"/>
      <c r="AH31" s="284"/>
      <c r="AI31" s="284"/>
      <c r="AJ31" s="284"/>
      <c r="AK31" s="284"/>
      <c r="AL31" s="284"/>
      <c r="AM31" s="284"/>
      <c r="AN31" s="284"/>
      <c r="AO31" s="284"/>
      <c r="AP31" s="330"/>
    </row>
    <row r="32" spans="2:42" hidden="1" outlineLevel="1">
      <c r="B32" s="292">
        <f>'2.) Gewinn- und Verlustrechnung'!B27</f>
        <v>0</v>
      </c>
      <c r="C32" s="246" t="str">
        <f>'2.) Gewinn- und Verlustrechnung'!C27</f>
        <v>Anzahl Kunden</v>
      </c>
      <c r="D32" s="225">
        <f>'2.) Gewinn- und Verlustrechnung'!E27</f>
        <v>0</v>
      </c>
      <c r="E32" s="225">
        <f>'2.) Gewinn- und Verlustrechnung'!F27</f>
        <v>0</v>
      </c>
      <c r="F32" s="225">
        <f>'2.) Gewinn- und Verlustrechnung'!G27</f>
        <v>0</v>
      </c>
      <c r="G32" s="225">
        <f>'2.) Gewinn- und Verlustrechnung'!H27</f>
        <v>0</v>
      </c>
      <c r="H32" s="225">
        <f>'2.) Gewinn- und Verlustrechnung'!I27</f>
        <v>0</v>
      </c>
      <c r="I32" s="225">
        <f>'2.) Gewinn- und Verlustrechnung'!J27</f>
        <v>0</v>
      </c>
      <c r="J32" s="225">
        <f>'2.) Gewinn- und Verlustrechnung'!K27</f>
        <v>0</v>
      </c>
      <c r="K32" s="225">
        <f>'2.) Gewinn- und Verlustrechnung'!L27</f>
        <v>0</v>
      </c>
      <c r="L32" s="225">
        <f>'2.) Gewinn- und Verlustrechnung'!M27</f>
        <v>0</v>
      </c>
      <c r="M32" s="225">
        <f>'2.) Gewinn- und Verlustrechnung'!N27</f>
        <v>0</v>
      </c>
      <c r="N32" s="225">
        <f>'2.) Gewinn- und Verlustrechnung'!O27</f>
        <v>0</v>
      </c>
      <c r="O32" s="225">
        <f>'2.) Gewinn- und Verlustrechnung'!P27</f>
        <v>0</v>
      </c>
      <c r="P32" s="224">
        <f>'2.) Gewinn- und Verlustrechnung'!Q27</f>
        <v>0</v>
      </c>
      <c r="Q32" s="225">
        <f>'2.) Gewinn- und Verlustrechnung'!R27</f>
        <v>0</v>
      </c>
      <c r="R32" s="225">
        <f>'2.) Gewinn- und Verlustrechnung'!S27</f>
        <v>0</v>
      </c>
      <c r="S32" s="225">
        <f>'2.) Gewinn- und Verlustrechnung'!T27</f>
        <v>0</v>
      </c>
      <c r="T32" s="225">
        <f>'2.) Gewinn- und Verlustrechnung'!U27</f>
        <v>0</v>
      </c>
      <c r="U32" s="225">
        <f>'2.) Gewinn- und Verlustrechnung'!V27</f>
        <v>0</v>
      </c>
      <c r="V32" s="225">
        <f>'2.) Gewinn- und Verlustrechnung'!W27</f>
        <v>0</v>
      </c>
      <c r="W32" s="225">
        <f>'2.) Gewinn- und Verlustrechnung'!X27</f>
        <v>0</v>
      </c>
      <c r="X32" s="225">
        <f>'2.) Gewinn- und Verlustrechnung'!Y27</f>
        <v>0</v>
      </c>
      <c r="Y32" s="225">
        <f>'2.) Gewinn- und Verlustrechnung'!Z27</f>
        <v>0</v>
      </c>
      <c r="Z32" s="225">
        <f>'2.) Gewinn- und Verlustrechnung'!AA27</f>
        <v>0</v>
      </c>
      <c r="AA32" s="225">
        <f>'2.) Gewinn- und Verlustrechnung'!AB27</f>
        <v>5</v>
      </c>
      <c r="AB32" s="225">
        <f>'2.) Gewinn- und Verlustrechnung'!AC27</f>
        <v>5</v>
      </c>
      <c r="AC32" s="224">
        <f>'2.) Gewinn- und Verlustrechnung'!AD27</f>
        <v>0</v>
      </c>
      <c r="AD32" s="225">
        <f>'2.) Gewinn- und Verlustrechnung'!AE27</f>
        <v>3</v>
      </c>
      <c r="AE32" s="225">
        <f>'2.) Gewinn- und Verlustrechnung'!AF27</f>
        <v>4</v>
      </c>
      <c r="AF32" s="225">
        <f>'2.) Gewinn- und Verlustrechnung'!AG27</f>
        <v>5</v>
      </c>
      <c r="AG32" s="225">
        <f>'2.) Gewinn- und Verlustrechnung'!AH27</f>
        <v>10</v>
      </c>
      <c r="AH32" s="225">
        <f>'2.) Gewinn- und Verlustrechnung'!AI27</f>
        <v>15</v>
      </c>
      <c r="AI32" s="225">
        <f>'2.) Gewinn- und Verlustrechnung'!AJ27</f>
        <v>22</v>
      </c>
      <c r="AJ32" s="225">
        <f>'2.) Gewinn- und Verlustrechnung'!AK27</f>
        <v>30</v>
      </c>
      <c r="AK32" s="225">
        <f>'2.) Gewinn- und Verlustrechnung'!AL27</f>
        <v>35</v>
      </c>
      <c r="AL32" s="225">
        <f>'2.) Gewinn- und Verlustrechnung'!AM27</f>
        <v>39</v>
      </c>
      <c r="AM32" s="225">
        <f>'2.) Gewinn- und Verlustrechnung'!AN27</f>
        <v>45</v>
      </c>
      <c r="AN32" s="225">
        <f>'2.) Gewinn- und Verlustrechnung'!AO27</f>
        <v>60</v>
      </c>
      <c r="AO32" s="225">
        <f>'2.) Gewinn- und Verlustrechnung'!AP27</f>
        <v>65</v>
      </c>
      <c r="AP32" s="328">
        <f>'2.) Gewinn- und Verlustrechnung'!AQ27</f>
        <v>0</v>
      </c>
    </row>
    <row r="33" spans="2:42" hidden="1" outlineLevel="1">
      <c r="B33" s="292">
        <f>'2.) Gewinn- und Verlustrechnung'!B28</f>
        <v>0</v>
      </c>
      <c r="C33" s="246" t="str">
        <f>'2.) Gewinn- und Verlustrechnung'!C28</f>
        <v xml:space="preserve">   Verkaufte Menge</v>
      </c>
      <c r="D33" s="225">
        <f>'2.) Gewinn- und Verlustrechnung'!E28</f>
        <v>0</v>
      </c>
      <c r="E33" s="225">
        <f>'2.) Gewinn- und Verlustrechnung'!F28</f>
        <v>0</v>
      </c>
      <c r="F33" s="225">
        <f>'2.) Gewinn- und Verlustrechnung'!G28</f>
        <v>0</v>
      </c>
      <c r="G33" s="225">
        <f>'2.) Gewinn- und Verlustrechnung'!H28</f>
        <v>0</v>
      </c>
      <c r="H33" s="225">
        <f>'2.) Gewinn- und Verlustrechnung'!I28</f>
        <v>0</v>
      </c>
      <c r="I33" s="225">
        <f>'2.) Gewinn- und Verlustrechnung'!J28</f>
        <v>0</v>
      </c>
      <c r="J33" s="225">
        <f>'2.) Gewinn- und Verlustrechnung'!K28</f>
        <v>0</v>
      </c>
      <c r="K33" s="225">
        <f>'2.) Gewinn- und Verlustrechnung'!L28</f>
        <v>0</v>
      </c>
      <c r="L33" s="225">
        <f>'2.) Gewinn- und Verlustrechnung'!M28</f>
        <v>0</v>
      </c>
      <c r="M33" s="225">
        <f>'2.) Gewinn- und Verlustrechnung'!N28</f>
        <v>0</v>
      </c>
      <c r="N33" s="225">
        <f>'2.) Gewinn- und Verlustrechnung'!O28</f>
        <v>0</v>
      </c>
      <c r="O33" s="225">
        <f>'2.) Gewinn- und Verlustrechnung'!P28</f>
        <v>0</v>
      </c>
      <c r="P33" s="224">
        <f>'2.) Gewinn- und Verlustrechnung'!Q28</f>
        <v>0</v>
      </c>
      <c r="Q33" s="225">
        <f>'2.) Gewinn- und Verlustrechnung'!R28</f>
        <v>0</v>
      </c>
      <c r="R33" s="225">
        <f>'2.) Gewinn- und Verlustrechnung'!S28</f>
        <v>0</v>
      </c>
      <c r="S33" s="225">
        <f>'2.) Gewinn- und Verlustrechnung'!T28</f>
        <v>0</v>
      </c>
      <c r="T33" s="225">
        <f>'2.) Gewinn- und Verlustrechnung'!U28</f>
        <v>0</v>
      </c>
      <c r="U33" s="225">
        <f>'2.) Gewinn- und Verlustrechnung'!V28</f>
        <v>0</v>
      </c>
      <c r="V33" s="225">
        <f>'2.) Gewinn- und Verlustrechnung'!W28</f>
        <v>0</v>
      </c>
      <c r="W33" s="225">
        <f>'2.) Gewinn- und Verlustrechnung'!X28</f>
        <v>0</v>
      </c>
      <c r="X33" s="225">
        <f>'2.) Gewinn- und Verlustrechnung'!Y28</f>
        <v>0</v>
      </c>
      <c r="Y33" s="225">
        <f>'2.) Gewinn- und Verlustrechnung'!Z28</f>
        <v>0</v>
      </c>
      <c r="Z33" s="225">
        <f>'2.) Gewinn- und Verlustrechnung'!AA28</f>
        <v>0</v>
      </c>
      <c r="AA33" s="225">
        <f>'2.) Gewinn- und Verlustrechnung'!AB28</f>
        <v>5</v>
      </c>
      <c r="AB33" s="225">
        <f>'2.) Gewinn- und Verlustrechnung'!AC28</f>
        <v>5</v>
      </c>
      <c r="AC33" s="224">
        <f>'2.) Gewinn- und Verlustrechnung'!AD28</f>
        <v>10</v>
      </c>
      <c r="AD33" s="225">
        <f>'2.) Gewinn- und Verlustrechnung'!AE28</f>
        <v>3</v>
      </c>
      <c r="AE33" s="225">
        <f>'2.) Gewinn- und Verlustrechnung'!AF28</f>
        <v>4</v>
      </c>
      <c r="AF33" s="225">
        <f>'2.) Gewinn- und Verlustrechnung'!AG28</f>
        <v>5</v>
      </c>
      <c r="AG33" s="225">
        <f>'2.) Gewinn- und Verlustrechnung'!AH28</f>
        <v>10</v>
      </c>
      <c r="AH33" s="225">
        <f>'2.) Gewinn- und Verlustrechnung'!AI28</f>
        <v>15</v>
      </c>
      <c r="AI33" s="225">
        <f>'2.) Gewinn- und Verlustrechnung'!AJ28</f>
        <v>22</v>
      </c>
      <c r="AJ33" s="225">
        <f>'2.) Gewinn- und Verlustrechnung'!AK28</f>
        <v>30</v>
      </c>
      <c r="AK33" s="225">
        <f>'2.) Gewinn- und Verlustrechnung'!AL28</f>
        <v>35</v>
      </c>
      <c r="AL33" s="225">
        <f>'2.) Gewinn- und Verlustrechnung'!AM28</f>
        <v>39</v>
      </c>
      <c r="AM33" s="225">
        <f>'2.) Gewinn- und Verlustrechnung'!AN28</f>
        <v>45</v>
      </c>
      <c r="AN33" s="225">
        <f>'2.) Gewinn- und Verlustrechnung'!AO28</f>
        <v>60</v>
      </c>
      <c r="AO33" s="225">
        <f>'2.) Gewinn- und Verlustrechnung'!AP28</f>
        <v>65</v>
      </c>
      <c r="AP33" s="328">
        <f>'2.) Gewinn- und Verlustrechnung'!AQ28</f>
        <v>333</v>
      </c>
    </row>
    <row r="34" spans="2:42" hidden="1" outlineLevel="1">
      <c r="B34" s="292">
        <f>'2.) Gewinn- und Verlustrechnung'!B29</f>
        <v>0</v>
      </c>
      <c r="C34" s="246" t="str">
        <f>'2.) Gewinn- und Verlustrechnung'!C29</f>
        <v xml:space="preserve"> x Preis pro Einheit</v>
      </c>
      <c r="D34" s="226">
        <f>'2.) Gewinn- und Verlustrechnung'!E29</f>
        <v>0</v>
      </c>
      <c r="E34" s="226">
        <f>'2.) Gewinn- und Verlustrechnung'!F29</f>
        <v>0</v>
      </c>
      <c r="F34" s="226">
        <f>'2.) Gewinn- und Verlustrechnung'!G29</f>
        <v>0</v>
      </c>
      <c r="G34" s="226">
        <f>'2.) Gewinn- und Verlustrechnung'!H29</f>
        <v>0</v>
      </c>
      <c r="H34" s="226">
        <f>'2.) Gewinn- und Verlustrechnung'!I29</f>
        <v>0</v>
      </c>
      <c r="I34" s="226">
        <f>'2.) Gewinn- und Verlustrechnung'!J29</f>
        <v>0</v>
      </c>
      <c r="J34" s="226">
        <f>'2.) Gewinn- und Verlustrechnung'!K29</f>
        <v>0</v>
      </c>
      <c r="K34" s="226">
        <f>'2.) Gewinn- und Verlustrechnung'!L29</f>
        <v>0</v>
      </c>
      <c r="L34" s="226">
        <f>'2.) Gewinn- und Verlustrechnung'!M29</f>
        <v>0</v>
      </c>
      <c r="M34" s="226">
        <f>'2.) Gewinn- und Verlustrechnung'!N29</f>
        <v>0</v>
      </c>
      <c r="N34" s="226">
        <f>'2.) Gewinn- und Verlustrechnung'!O29</f>
        <v>0</v>
      </c>
      <c r="O34" s="226">
        <f>'2.) Gewinn- und Verlustrechnung'!P29</f>
        <v>0</v>
      </c>
      <c r="P34" s="227"/>
      <c r="Q34" s="226">
        <f>'2.) Gewinn- und Verlustrechnung'!R29</f>
        <v>0</v>
      </c>
      <c r="R34" s="226">
        <f>'2.) Gewinn- und Verlustrechnung'!S29</f>
        <v>0</v>
      </c>
      <c r="S34" s="226">
        <f>'2.) Gewinn- und Verlustrechnung'!T29</f>
        <v>0</v>
      </c>
      <c r="T34" s="226">
        <f>'2.) Gewinn- und Verlustrechnung'!U29</f>
        <v>0</v>
      </c>
      <c r="U34" s="226">
        <f>'2.) Gewinn- und Verlustrechnung'!V29</f>
        <v>0</v>
      </c>
      <c r="V34" s="226">
        <f>'2.) Gewinn- und Verlustrechnung'!W29</f>
        <v>0</v>
      </c>
      <c r="W34" s="226">
        <f>'2.) Gewinn- und Verlustrechnung'!X29</f>
        <v>0</v>
      </c>
      <c r="X34" s="226">
        <f>'2.) Gewinn- und Verlustrechnung'!Y29</f>
        <v>0</v>
      </c>
      <c r="Y34" s="226">
        <f>'2.) Gewinn- und Verlustrechnung'!Z29</f>
        <v>0</v>
      </c>
      <c r="Z34" s="226">
        <f>'2.) Gewinn- und Verlustrechnung'!AA29</f>
        <v>0</v>
      </c>
      <c r="AA34" s="226">
        <f>'2.) Gewinn- und Verlustrechnung'!AB29</f>
        <v>230</v>
      </c>
      <c r="AB34" s="226">
        <f>'2.) Gewinn- und Verlustrechnung'!AC29</f>
        <v>230</v>
      </c>
      <c r="AC34" s="227"/>
      <c r="AD34" s="226">
        <f>'2.) Gewinn- und Verlustrechnung'!AE29</f>
        <v>290</v>
      </c>
      <c r="AE34" s="226">
        <f>'2.) Gewinn- und Verlustrechnung'!AF29</f>
        <v>290</v>
      </c>
      <c r="AF34" s="226">
        <f>'2.) Gewinn- und Verlustrechnung'!AG29</f>
        <v>290</v>
      </c>
      <c r="AG34" s="226">
        <f>'2.) Gewinn- und Verlustrechnung'!AH29</f>
        <v>290</v>
      </c>
      <c r="AH34" s="226">
        <f>'2.) Gewinn- und Verlustrechnung'!AI29</f>
        <v>290</v>
      </c>
      <c r="AI34" s="226">
        <f>'2.) Gewinn- und Verlustrechnung'!AJ29</f>
        <v>290</v>
      </c>
      <c r="AJ34" s="226">
        <f>'2.) Gewinn- und Verlustrechnung'!AK29</f>
        <v>290</v>
      </c>
      <c r="AK34" s="226">
        <f>'2.) Gewinn- und Verlustrechnung'!AL29</f>
        <v>290</v>
      </c>
      <c r="AL34" s="226">
        <f>'2.) Gewinn- und Verlustrechnung'!AM29</f>
        <v>290</v>
      </c>
      <c r="AM34" s="226">
        <f>'2.) Gewinn- und Verlustrechnung'!AN29</f>
        <v>290</v>
      </c>
      <c r="AN34" s="226">
        <f>'2.) Gewinn- und Verlustrechnung'!AO29</f>
        <v>290</v>
      </c>
      <c r="AO34" s="226">
        <f>'2.) Gewinn- und Verlustrechnung'!AP29</f>
        <v>290</v>
      </c>
      <c r="AP34" s="329"/>
    </row>
    <row r="35" spans="2:42" s="60" customFormat="1" hidden="1" outlineLevel="1">
      <c r="B35" s="292">
        <f>'2.) Gewinn- und Verlustrechnung'!B30</f>
        <v>0</v>
      </c>
      <c r="C35" s="246" t="str">
        <f>'2.) Gewinn- und Verlustrechnung'!C30</f>
        <v xml:space="preserve"> = Umsatz "BellySound"</v>
      </c>
      <c r="D35" s="227">
        <f>'2.) Gewinn- und Verlustrechnung'!E30</f>
        <v>0</v>
      </c>
      <c r="E35" s="227">
        <f>'2.) Gewinn- und Verlustrechnung'!F30</f>
        <v>0</v>
      </c>
      <c r="F35" s="227">
        <f>'2.) Gewinn- und Verlustrechnung'!G30</f>
        <v>0</v>
      </c>
      <c r="G35" s="227">
        <f>'2.) Gewinn- und Verlustrechnung'!H30</f>
        <v>0</v>
      </c>
      <c r="H35" s="227">
        <f>'2.) Gewinn- und Verlustrechnung'!I30</f>
        <v>0</v>
      </c>
      <c r="I35" s="227">
        <f>'2.) Gewinn- und Verlustrechnung'!J30</f>
        <v>0</v>
      </c>
      <c r="J35" s="227">
        <f>'2.) Gewinn- und Verlustrechnung'!K30</f>
        <v>0</v>
      </c>
      <c r="K35" s="227">
        <f>'2.) Gewinn- und Verlustrechnung'!L30</f>
        <v>0</v>
      </c>
      <c r="L35" s="227">
        <f>'2.) Gewinn- und Verlustrechnung'!M30</f>
        <v>0</v>
      </c>
      <c r="M35" s="227">
        <f>'2.) Gewinn- und Verlustrechnung'!N30</f>
        <v>0</v>
      </c>
      <c r="N35" s="227">
        <f>'2.) Gewinn- und Verlustrechnung'!O30</f>
        <v>0</v>
      </c>
      <c r="O35" s="227">
        <f>'2.) Gewinn- und Verlustrechnung'!P30</f>
        <v>0</v>
      </c>
      <c r="P35" s="227">
        <f>'2.) Gewinn- und Verlustrechnung'!Q30</f>
        <v>0</v>
      </c>
      <c r="Q35" s="227">
        <f>'2.) Gewinn- und Verlustrechnung'!R30</f>
        <v>0</v>
      </c>
      <c r="R35" s="227">
        <f>'2.) Gewinn- und Verlustrechnung'!S30</f>
        <v>0</v>
      </c>
      <c r="S35" s="227">
        <f>'2.) Gewinn- und Verlustrechnung'!T30</f>
        <v>0</v>
      </c>
      <c r="T35" s="227">
        <f>'2.) Gewinn- und Verlustrechnung'!U30</f>
        <v>0</v>
      </c>
      <c r="U35" s="227">
        <f>'2.) Gewinn- und Verlustrechnung'!V30</f>
        <v>0</v>
      </c>
      <c r="V35" s="227">
        <f>'2.) Gewinn- und Verlustrechnung'!W30</f>
        <v>0</v>
      </c>
      <c r="W35" s="227">
        <f>'2.) Gewinn- und Verlustrechnung'!X30</f>
        <v>0</v>
      </c>
      <c r="X35" s="227">
        <f>'2.) Gewinn- und Verlustrechnung'!Y30</f>
        <v>0</v>
      </c>
      <c r="Y35" s="227">
        <f>'2.) Gewinn- und Verlustrechnung'!Z30</f>
        <v>0</v>
      </c>
      <c r="Z35" s="227">
        <f>'2.) Gewinn- und Verlustrechnung'!AA30</f>
        <v>0</v>
      </c>
      <c r="AA35" s="227">
        <f>'2.) Gewinn- und Verlustrechnung'!AB30</f>
        <v>1150</v>
      </c>
      <c r="AB35" s="227">
        <f>'2.) Gewinn- und Verlustrechnung'!AC30</f>
        <v>1150</v>
      </c>
      <c r="AC35" s="227">
        <f>'2.) Gewinn- und Verlustrechnung'!AD30</f>
        <v>2300</v>
      </c>
      <c r="AD35" s="227">
        <f>'2.) Gewinn- und Verlustrechnung'!AE30</f>
        <v>870</v>
      </c>
      <c r="AE35" s="227">
        <f>'2.) Gewinn- und Verlustrechnung'!AF30</f>
        <v>1160</v>
      </c>
      <c r="AF35" s="227">
        <f>'2.) Gewinn- und Verlustrechnung'!AG30</f>
        <v>1450</v>
      </c>
      <c r="AG35" s="227">
        <f>'2.) Gewinn- und Verlustrechnung'!AH30</f>
        <v>2900</v>
      </c>
      <c r="AH35" s="227">
        <f>'2.) Gewinn- und Verlustrechnung'!AI30</f>
        <v>4350</v>
      </c>
      <c r="AI35" s="227">
        <f>'2.) Gewinn- und Verlustrechnung'!AJ30</f>
        <v>6380</v>
      </c>
      <c r="AJ35" s="227">
        <f>'2.) Gewinn- und Verlustrechnung'!AK30</f>
        <v>8700</v>
      </c>
      <c r="AK35" s="227">
        <f>'2.) Gewinn- und Verlustrechnung'!AL30</f>
        <v>10150</v>
      </c>
      <c r="AL35" s="227">
        <f>'2.) Gewinn- und Verlustrechnung'!AM30</f>
        <v>11310</v>
      </c>
      <c r="AM35" s="227">
        <f>'2.) Gewinn- und Verlustrechnung'!AN30</f>
        <v>13050</v>
      </c>
      <c r="AN35" s="227">
        <f>'2.) Gewinn- und Verlustrechnung'!AO30</f>
        <v>17400</v>
      </c>
      <c r="AO35" s="227">
        <f>'2.) Gewinn- und Verlustrechnung'!AP30</f>
        <v>18850</v>
      </c>
      <c r="AP35" s="329">
        <f>'2.) Gewinn- und Verlustrechnung'!AQ30</f>
        <v>96570</v>
      </c>
    </row>
    <row r="36" spans="2:42" hidden="1" outlineLevel="1">
      <c r="B36" s="292">
        <f>'2.) Gewinn- und Verlustrechnung'!B31</f>
        <v>0</v>
      </c>
      <c r="C36" s="246" t="str">
        <f>'2.) Gewinn- und Verlustrechnung'!C31</f>
        <v>Umsatzsteuer</v>
      </c>
      <c r="D36" s="226">
        <f>'2.) Gewinn- und Verlustrechnung'!E31</f>
        <v>0</v>
      </c>
      <c r="E36" s="226">
        <f>'2.) Gewinn- und Verlustrechnung'!F31</f>
        <v>0</v>
      </c>
      <c r="F36" s="226">
        <f>'2.) Gewinn- und Verlustrechnung'!G31</f>
        <v>0</v>
      </c>
      <c r="G36" s="226">
        <f>'2.) Gewinn- und Verlustrechnung'!H31</f>
        <v>0</v>
      </c>
      <c r="H36" s="226">
        <f>'2.) Gewinn- und Verlustrechnung'!I31</f>
        <v>0</v>
      </c>
      <c r="I36" s="226">
        <f>'2.) Gewinn- und Verlustrechnung'!J31</f>
        <v>0</v>
      </c>
      <c r="J36" s="226">
        <f>'2.) Gewinn- und Verlustrechnung'!K31</f>
        <v>0</v>
      </c>
      <c r="K36" s="226">
        <f>'2.) Gewinn- und Verlustrechnung'!L31</f>
        <v>0</v>
      </c>
      <c r="L36" s="226">
        <f>'2.) Gewinn- und Verlustrechnung'!M31</f>
        <v>0</v>
      </c>
      <c r="M36" s="226">
        <f>'2.) Gewinn- und Verlustrechnung'!N31</f>
        <v>0</v>
      </c>
      <c r="N36" s="226">
        <f>'2.) Gewinn- und Verlustrechnung'!O31</f>
        <v>0</v>
      </c>
      <c r="O36" s="226">
        <f>'2.) Gewinn- und Verlustrechnung'!P31</f>
        <v>0</v>
      </c>
      <c r="P36" s="227">
        <f>'2.) Gewinn- und Verlustrechnung'!Q31</f>
        <v>0</v>
      </c>
      <c r="Q36" s="226">
        <f>'2.) Gewinn- und Verlustrechnung'!R31</f>
        <v>0</v>
      </c>
      <c r="R36" s="226">
        <f>'2.) Gewinn- und Verlustrechnung'!S31</f>
        <v>0</v>
      </c>
      <c r="S36" s="226">
        <f>'2.) Gewinn- und Verlustrechnung'!T31</f>
        <v>0</v>
      </c>
      <c r="T36" s="226">
        <f>'2.) Gewinn- und Verlustrechnung'!U31</f>
        <v>0</v>
      </c>
      <c r="U36" s="226">
        <f>'2.) Gewinn- und Verlustrechnung'!V31</f>
        <v>0</v>
      </c>
      <c r="V36" s="226">
        <f>'2.) Gewinn- und Verlustrechnung'!W31</f>
        <v>0</v>
      </c>
      <c r="W36" s="226">
        <f>'2.) Gewinn- und Verlustrechnung'!X31</f>
        <v>0</v>
      </c>
      <c r="X36" s="226">
        <f>'2.) Gewinn- und Verlustrechnung'!Y31</f>
        <v>0</v>
      </c>
      <c r="Y36" s="226">
        <f>'2.) Gewinn- und Verlustrechnung'!Z31</f>
        <v>0</v>
      </c>
      <c r="Z36" s="226">
        <f>'2.) Gewinn- und Verlustrechnung'!AA31</f>
        <v>0</v>
      </c>
      <c r="AA36" s="226">
        <f>'2.) Gewinn- und Verlustrechnung'!AB31</f>
        <v>218.5</v>
      </c>
      <c r="AB36" s="226">
        <f>'2.) Gewinn- und Verlustrechnung'!AC31</f>
        <v>218.5</v>
      </c>
      <c r="AC36" s="227">
        <f>'2.) Gewinn- und Verlustrechnung'!AD31</f>
        <v>437</v>
      </c>
      <c r="AD36" s="226">
        <f>'2.) Gewinn- und Verlustrechnung'!AE31</f>
        <v>165.3</v>
      </c>
      <c r="AE36" s="226">
        <f>'2.) Gewinn- und Verlustrechnung'!AF31</f>
        <v>220.4</v>
      </c>
      <c r="AF36" s="226">
        <f>'2.) Gewinn- und Verlustrechnung'!AG31</f>
        <v>275.5</v>
      </c>
      <c r="AG36" s="226">
        <f>'2.) Gewinn- und Verlustrechnung'!AH31</f>
        <v>551</v>
      </c>
      <c r="AH36" s="226">
        <f>'2.) Gewinn- und Verlustrechnung'!AI31</f>
        <v>826.5</v>
      </c>
      <c r="AI36" s="226">
        <f>'2.) Gewinn- und Verlustrechnung'!AJ31</f>
        <v>1212.2</v>
      </c>
      <c r="AJ36" s="226">
        <f>'2.) Gewinn- und Verlustrechnung'!AK31</f>
        <v>1653</v>
      </c>
      <c r="AK36" s="226">
        <f>'2.) Gewinn- und Verlustrechnung'!AL31</f>
        <v>1928.5</v>
      </c>
      <c r="AL36" s="226">
        <f>'2.) Gewinn- und Verlustrechnung'!AM31</f>
        <v>2148.9</v>
      </c>
      <c r="AM36" s="226">
        <f>'2.) Gewinn- und Verlustrechnung'!AN31</f>
        <v>2479.5</v>
      </c>
      <c r="AN36" s="226">
        <f>'2.) Gewinn- und Verlustrechnung'!AO31</f>
        <v>3306</v>
      </c>
      <c r="AO36" s="226">
        <f>'2.) Gewinn- und Verlustrechnung'!AP31</f>
        <v>3581.5</v>
      </c>
      <c r="AP36" s="329">
        <f>'2.) Gewinn- und Verlustrechnung'!AQ31</f>
        <v>18348.3</v>
      </c>
    </row>
    <row r="37" spans="2:42" s="60" customFormat="1" hidden="1" outlineLevel="1">
      <c r="B37" s="318" t="str">
        <f>'2.) Gewinn- und Verlustrechnung'!B32</f>
        <v xml:space="preserve"> = Summe Umsatzsteuer</v>
      </c>
      <c r="C37" s="336"/>
      <c r="D37" s="227">
        <f>'2.) Gewinn- und Verlustrechnung'!E32</f>
        <v>0</v>
      </c>
      <c r="E37" s="227">
        <f>'2.) Gewinn- und Verlustrechnung'!F32</f>
        <v>0</v>
      </c>
      <c r="F37" s="227">
        <f>'2.) Gewinn- und Verlustrechnung'!G32</f>
        <v>0</v>
      </c>
      <c r="G37" s="227">
        <f>'2.) Gewinn- und Verlustrechnung'!H32</f>
        <v>0</v>
      </c>
      <c r="H37" s="227">
        <f>'2.) Gewinn- und Verlustrechnung'!I32</f>
        <v>0</v>
      </c>
      <c r="I37" s="227">
        <f>'2.) Gewinn- und Verlustrechnung'!J32</f>
        <v>0</v>
      </c>
      <c r="J37" s="227">
        <f>'2.) Gewinn- und Verlustrechnung'!K32</f>
        <v>0</v>
      </c>
      <c r="K37" s="227">
        <f>'2.) Gewinn- und Verlustrechnung'!L32</f>
        <v>0</v>
      </c>
      <c r="L37" s="227">
        <f>'2.) Gewinn- und Verlustrechnung'!M32</f>
        <v>0</v>
      </c>
      <c r="M37" s="227">
        <f>'2.) Gewinn- und Verlustrechnung'!N32</f>
        <v>0</v>
      </c>
      <c r="N37" s="227">
        <f>'2.) Gewinn- und Verlustrechnung'!O32</f>
        <v>114</v>
      </c>
      <c r="O37" s="227">
        <f>'2.) Gewinn- und Verlustrechnung'!P32</f>
        <v>570</v>
      </c>
      <c r="P37" s="227">
        <f>'2.) Gewinn- und Verlustrechnung'!Q32</f>
        <v>684</v>
      </c>
      <c r="Q37" s="227">
        <f>'2.) Gewinn- und Verlustrechnung'!R32</f>
        <v>114</v>
      </c>
      <c r="R37" s="227">
        <f>'2.) Gewinn- und Verlustrechnung'!S32</f>
        <v>190</v>
      </c>
      <c r="S37" s="227">
        <f>'2.) Gewinn- und Verlustrechnung'!T32</f>
        <v>266</v>
      </c>
      <c r="T37" s="227">
        <f>'2.) Gewinn- und Verlustrechnung'!U32</f>
        <v>266</v>
      </c>
      <c r="U37" s="227">
        <f>'2.) Gewinn- und Verlustrechnung'!V32</f>
        <v>570</v>
      </c>
      <c r="V37" s="227">
        <f>'2.) Gewinn- und Verlustrechnung'!W32</f>
        <v>494</v>
      </c>
      <c r="W37" s="227">
        <f>'2.) Gewinn- und Verlustrechnung'!X32</f>
        <v>570</v>
      </c>
      <c r="X37" s="227">
        <f>'2.) Gewinn- und Verlustrechnung'!Y32</f>
        <v>830.3</v>
      </c>
      <c r="Y37" s="227">
        <f>'2.) Gewinn- und Verlustrechnung'!Z32</f>
        <v>917.7</v>
      </c>
      <c r="Z37" s="227">
        <f>'2.) Gewinn- und Verlustrechnung'!AA32</f>
        <v>1092.5</v>
      </c>
      <c r="AA37" s="227">
        <f>'2.) Gewinn- und Verlustrechnung'!AB32</f>
        <v>1616.9</v>
      </c>
      <c r="AB37" s="227">
        <f>'2.) Gewinn- und Verlustrechnung'!AC32</f>
        <v>1966.5</v>
      </c>
      <c r="AC37" s="227">
        <f>'2.) Gewinn- und Verlustrechnung'!AD32</f>
        <v>8893.9</v>
      </c>
      <c r="AD37" s="227">
        <f>'2.) Gewinn- und Verlustrechnung'!AE32</f>
        <v>1267.3</v>
      </c>
      <c r="AE37" s="227">
        <f>'2.) Gewinn- und Verlustrechnung'!AF32</f>
        <v>1432.6000000000001</v>
      </c>
      <c r="AF37" s="227">
        <f>'2.) Gewinn- und Verlustrechnung'!AG32</f>
        <v>1818.3000000000002</v>
      </c>
      <c r="AG37" s="227">
        <f>'2.) Gewinn- und Verlustrechnung'!AH32</f>
        <v>2644.8</v>
      </c>
      <c r="AH37" s="227">
        <f>'2.) Gewinn- und Verlustrechnung'!AI32</f>
        <v>3691.7</v>
      </c>
      <c r="AI37" s="227">
        <f>'2.) Gewinn- und Verlustrechnung'!AJ32</f>
        <v>4408</v>
      </c>
      <c r="AJ37" s="227">
        <f>'2.) Gewinn- und Verlustrechnung'!AK32</f>
        <v>5399.8</v>
      </c>
      <c r="AK37" s="227">
        <f>'2.) Gewinn- und Verlustrechnung'!AL32</f>
        <v>6887.5</v>
      </c>
      <c r="AL37" s="227">
        <f>'2.) Gewinn- und Verlustrechnung'!AM32</f>
        <v>8485.4</v>
      </c>
      <c r="AM37" s="227">
        <f>'2.) Gewinn- und Verlustrechnung'!AN32</f>
        <v>10193.5</v>
      </c>
      <c r="AN37" s="227">
        <f>'2.) Gewinn- und Verlustrechnung'!AO32</f>
        <v>13224</v>
      </c>
      <c r="AO37" s="227">
        <f>'2.) Gewinn- und Verlustrechnung'!AP32</f>
        <v>14601.5</v>
      </c>
      <c r="AP37" s="329">
        <f>'2.) Gewinn- und Verlustrechnung'!AQ32</f>
        <v>74054.399999999994</v>
      </c>
    </row>
    <row r="38" spans="2:42" s="60" customFormat="1" ht="17" hidden="1" outlineLevel="1" thickBot="1">
      <c r="B38" s="320" t="str">
        <f>'2.) Gewinn- und Verlustrechnung'!B33</f>
        <v xml:space="preserve"> = Summe Umsatzerlöse (exkl. USt.)</v>
      </c>
      <c r="C38" s="337"/>
      <c r="D38" s="275">
        <f>'2.) Gewinn- und Verlustrechnung'!E33</f>
        <v>0</v>
      </c>
      <c r="E38" s="275">
        <f>'2.) Gewinn- und Verlustrechnung'!F33</f>
        <v>0</v>
      </c>
      <c r="F38" s="275">
        <f>'2.) Gewinn- und Verlustrechnung'!G33</f>
        <v>0</v>
      </c>
      <c r="G38" s="275">
        <f>'2.) Gewinn- und Verlustrechnung'!H33</f>
        <v>0</v>
      </c>
      <c r="H38" s="275">
        <f>'2.) Gewinn- und Verlustrechnung'!I33</f>
        <v>0</v>
      </c>
      <c r="I38" s="275">
        <f>'2.) Gewinn- und Verlustrechnung'!J33</f>
        <v>0</v>
      </c>
      <c r="J38" s="275">
        <f>'2.) Gewinn- und Verlustrechnung'!K33</f>
        <v>0</v>
      </c>
      <c r="K38" s="275">
        <f>'2.) Gewinn- und Verlustrechnung'!L33</f>
        <v>0</v>
      </c>
      <c r="L38" s="275">
        <f>'2.) Gewinn- und Verlustrechnung'!M33</f>
        <v>0</v>
      </c>
      <c r="M38" s="275">
        <f>'2.) Gewinn- und Verlustrechnung'!N33</f>
        <v>0</v>
      </c>
      <c r="N38" s="275">
        <f>'2.) Gewinn- und Verlustrechnung'!O33</f>
        <v>600</v>
      </c>
      <c r="O38" s="275">
        <f>'2.) Gewinn- und Verlustrechnung'!P33</f>
        <v>3000</v>
      </c>
      <c r="P38" s="275">
        <f>'2.) Gewinn- und Verlustrechnung'!Q33</f>
        <v>3600</v>
      </c>
      <c r="Q38" s="275">
        <f>'2.) Gewinn- und Verlustrechnung'!R33</f>
        <v>600</v>
      </c>
      <c r="R38" s="275">
        <f>'2.) Gewinn- und Verlustrechnung'!S33</f>
        <v>1000</v>
      </c>
      <c r="S38" s="275">
        <f>'2.) Gewinn- und Verlustrechnung'!T33</f>
        <v>1400</v>
      </c>
      <c r="T38" s="275">
        <f>'2.) Gewinn- und Verlustrechnung'!U33</f>
        <v>1400</v>
      </c>
      <c r="U38" s="275">
        <f>'2.) Gewinn- und Verlustrechnung'!V33</f>
        <v>3000</v>
      </c>
      <c r="V38" s="275">
        <f>'2.) Gewinn- und Verlustrechnung'!W33</f>
        <v>2600</v>
      </c>
      <c r="W38" s="275">
        <f>'2.) Gewinn- und Verlustrechnung'!X33</f>
        <v>3000</v>
      </c>
      <c r="X38" s="275">
        <f>'2.) Gewinn- und Verlustrechnung'!Y33</f>
        <v>4370</v>
      </c>
      <c r="Y38" s="275">
        <f>'2.) Gewinn- und Verlustrechnung'!Z33</f>
        <v>4830</v>
      </c>
      <c r="Z38" s="275">
        <f>'2.) Gewinn- und Verlustrechnung'!AA33</f>
        <v>5750</v>
      </c>
      <c r="AA38" s="275">
        <f>'2.) Gewinn- und Verlustrechnung'!AB33</f>
        <v>8510</v>
      </c>
      <c r="AB38" s="275">
        <f>'2.) Gewinn- und Verlustrechnung'!AC33</f>
        <v>10350</v>
      </c>
      <c r="AC38" s="275">
        <f>'2.) Gewinn- und Verlustrechnung'!AD33</f>
        <v>46810</v>
      </c>
      <c r="AD38" s="275">
        <f>'2.) Gewinn- und Verlustrechnung'!AE33</f>
        <v>6670</v>
      </c>
      <c r="AE38" s="275">
        <f>'2.) Gewinn- und Verlustrechnung'!AF33</f>
        <v>7540</v>
      </c>
      <c r="AF38" s="275">
        <f>'2.) Gewinn- und Verlustrechnung'!AG33</f>
        <v>9570</v>
      </c>
      <c r="AG38" s="275">
        <f>'2.) Gewinn- und Verlustrechnung'!AH33</f>
        <v>13920</v>
      </c>
      <c r="AH38" s="275">
        <f>'2.) Gewinn- und Verlustrechnung'!AI33</f>
        <v>19430</v>
      </c>
      <c r="AI38" s="275">
        <f>'2.) Gewinn- und Verlustrechnung'!AJ33</f>
        <v>23200</v>
      </c>
      <c r="AJ38" s="275">
        <f>'2.) Gewinn- und Verlustrechnung'!AK33</f>
        <v>28420</v>
      </c>
      <c r="AK38" s="275">
        <f>'2.) Gewinn- und Verlustrechnung'!AL33</f>
        <v>36250</v>
      </c>
      <c r="AL38" s="275">
        <f>'2.) Gewinn- und Verlustrechnung'!AM33</f>
        <v>44660</v>
      </c>
      <c r="AM38" s="275">
        <f>'2.) Gewinn- und Verlustrechnung'!AN33</f>
        <v>53650</v>
      </c>
      <c r="AN38" s="275">
        <f>'2.) Gewinn- und Verlustrechnung'!AO33</f>
        <v>69600</v>
      </c>
      <c r="AO38" s="275">
        <f>'2.) Gewinn- und Verlustrechnung'!AP33</f>
        <v>76850</v>
      </c>
      <c r="AP38" s="331">
        <f>'2.) Gewinn- und Verlustrechnung'!AQ33</f>
        <v>389760</v>
      </c>
    </row>
    <row r="39" spans="2:42" s="60" customFormat="1" ht="17" collapsed="1" thickBot="1">
      <c r="B39" s="332" t="s">
        <v>249</v>
      </c>
      <c r="C39" s="333"/>
      <c r="D39" s="334">
        <f>SUM(D37,D38)</f>
        <v>0</v>
      </c>
      <c r="E39" s="334">
        <f>SUM(E37,E38)</f>
        <v>0</v>
      </c>
      <c r="F39" s="334">
        <f t="shared" ref="F39:O39" si="0">SUM(F37,F38)</f>
        <v>0</v>
      </c>
      <c r="G39" s="334">
        <f t="shared" si="0"/>
        <v>0</v>
      </c>
      <c r="H39" s="334">
        <f t="shared" si="0"/>
        <v>0</v>
      </c>
      <c r="I39" s="334">
        <f t="shared" si="0"/>
        <v>0</v>
      </c>
      <c r="J39" s="334">
        <f t="shared" si="0"/>
        <v>0</v>
      </c>
      <c r="K39" s="334">
        <f t="shared" si="0"/>
        <v>0</v>
      </c>
      <c r="L39" s="334">
        <f t="shared" si="0"/>
        <v>0</v>
      </c>
      <c r="M39" s="334">
        <f t="shared" si="0"/>
        <v>0</v>
      </c>
      <c r="N39" s="334">
        <f t="shared" si="0"/>
        <v>714</v>
      </c>
      <c r="O39" s="334">
        <f t="shared" si="0"/>
        <v>3570</v>
      </c>
      <c r="P39" s="334">
        <f>SUM(D39:O39)</f>
        <v>4284</v>
      </c>
      <c r="Q39" s="334">
        <f t="shared" ref="Q39" si="1">SUM(Q37,Q38)</f>
        <v>714</v>
      </c>
      <c r="R39" s="334">
        <f t="shared" ref="R39" si="2">SUM(R37,R38)</f>
        <v>1190</v>
      </c>
      <c r="S39" s="334">
        <f t="shared" ref="S39" si="3">SUM(S37,S38)</f>
        <v>1666</v>
      </c>
      <c r="T39" s="334">
        <f t="shared" ref="T39" si="4">SUM(T37,T38)</f>
        <v>1666</v>
      </c>
      <c r="U39" s="334">
        <f t="shared" ref="U39" si="5">SUM(U37,U38)</f>
        <v>3570</v>
      </c>
      <c r="V39" s="334">
        <f t="shared" ref="V39" si="6">SUM(V37,V38)</f>
        <v>3094</v>
      </c>
      <c r="W39" s="334">
        <f t="shared" ref="W39" si="7">SUM(W37,W38)</f>
        <v>3570</v>
      </c>
      <c r="X39" s="334">
        <f t="shared" ref="X39" si="8">SUM(X37,X38)</f>
        <v>5200.3</v>
      </c>
      <c r="Y39" s="334">
        <f t="shared" ref="Y39" si="9">SUM(Y37,Y38)</f>
        <v>5747.7</v>
      </c>
      <c r="Z39" s="334">
        <f t="shared" ref="Z39" si="10">SUM(Z37,Z38)</f>
        <v>6842.5</v>
      </c>
      <c r="AA39" s="334">
        <f t="shared" ref="AA39" si="11">SUM(AA37,AA38)</f>
        <v>10126.9</v>
      </c>
      <c r="AB39" s="334">
        <f t="shared" ref="AB39" si="12">SUM(AB37,AB38)</f>
        <v>12316.5</v>
      </c>
      <c r="AC39" s="334">
        <f>SUM(Q39:AB39)</f>
        <v>55703.9</v>
      </c>
      <c r="AD39" s="334">
        <f t="shared" ref="AD39" si="13">SUM(AD37,AD38)</f>
        <v>7937.3</v>
      </c>
      <c r="AE39" s="334">
        <f t="shared" ref="AE39" si="14">SUM(AE37,AE38)</f>
        <v>8972.6</v>
      </c>
      <c r="AF39" s="334">
        <f t="shared" ref="AF39" si="15">SUM(AF37,AF38)</f>
        <v>11388.3</v>
      </c>
      <c r="AG39" s="334">
        <f t="shared" ref="AG39" si="16">SUM(AG37,AG38)</f>
        <v>16564.8</v>
      </c>
      <c r="AH39" s="334">
        <f t="shared" ref="AH39" si="17">SUM(AH37,AH38)</f>
        <v>23121.7</v>
      </c>
      <c r="AI39" s="334">
        <f t="shared" ref="AI39" si="18">SUM(AI37,AI38)</f>
        <v>27608</v>
      </c>
      <c r="AJ39" s="334">
        <f t="shared" ref="AJ39" si="19">SUM(AJ37,AJ38)</f>
        <v>33819.800000000003</v>
      </c>
      <c r="AK39" s="334">
        <f t="shared" ref="AK39" si="20">SUM(AK37,AK38)</f>
        <v>43137.5</v>
      </c>
      <c r="AL39" s="334">
        <f t="shared" ref="AL39" si="21">SUM(AL37,AL38)</f>
        <v>53145.4</v>
      </c>
      <c r="AM39" s="334">
        <f t="shared" ref="AM39" si="22">SUM(AM37,AM38)</f>
        <v>63843.5</v>
      </c>
      <c r="AN39" s="334">
        <f t="shared" ref="AN39" si="23">SUM(AN37,AN38)</f>
        <v>82824</v>
      </c>
      <c r="AO39" s="334">
        <f t="shared" ref="AO39" si="24">SUM(AO37,AO38)</f>
        <v>91451.5</v>
      </c>
      <c r="AP39" s="335">
        <f>SUM(AD39:AO39)</f>
        <v>463814.40000000002</v>
      </c>
    </row>
    <row r="40" spans="2:42" s="60" customFormat="1">
      <c r="B40" s="244" t="s">
        <v>143</v>
      </c>
      <c r="C40" s="248"/>
      <c r="D40" s="273"/>
      <c r="E40" s="273"/>
      <c r="F40" s="273"/>
      <c r="G40" s="273"/>
      <c r="H40" s="273"/>
      <c r="I40" s="273"/>
      <c r="J40" s="273"/>
      <c r="K40" s="273"/>
      <c r="L40" s="273"/>
      <c r="M40" s="273"/>
      <c r="N40" s="273"/>
      <c r="O40" s="273"/>
      <c r="P40" s="274">
        <f t="shared" ref="P40:P42" si="25">SUM(D40:O40)</f>
        <v>0</v>
      </c>
      <c r="Q40" s="273"/>
      <c r="R40" s="273"/>
      <c r="S40" s="273"/>
      <c r="T40" s="273"/>
      <c r="U40" s="273"/>
      <c r="V40" s="273"/>
      <c r="W40" s="273"/>
      <c r="X40" s="273"/>
      <c r="Y40" s="273"/>
      <c r="Z40" s="273"/>
      <c r="AA40" s="273"/>
      <c r="AB40" s="273"/>
      <c r="AC40" s="269"/>
      <c r="AD40" s="273"/>
      <c r="AE40" s="273"/>
      <c r="AF40" s="273"/>
      <c r="AG40" s="273"/>
      <c r="AH40" s="273"/>
      <c r="AI40" s="273"/>
      <c r="AJ40" s="273"/>
      <c r="AK40" s="273"/>
      <c r="AL40" s="273"/>
      <c r="AM40" s="273"/>
      <c r="AN40" s="273"/>
      <c r="AO40" s="273"/>
      <c r="AP40" s="267"/>
    </row>
    <row r="41" spans="2:42" ht="17" customHeight="1">
      <c r="B41" s="415"/>
      <c r="C41" s="249" t="s">
        <v>240</v>
      </c>
      <c r="D41" s="49"/>
      <c r="E41" s="49"/>
      <c r="F41" s="49"/>
      <c r="G41" s="49"/>
      <c r="H41" s="49"/>
      <c r="I41" s="49"/>
      <c r="J41" s="49"/>
      <c r="K41" s="49"/>
      <c r="L41" s="49"/>
      <c r="M41" s="49"/>
      <c r="N41" s="49"/>
      <c r="O41" s="49"/>
      <c r="P41" s="157">
        <f t="shared" si="25"/>
        <v>0</v>
      </c>
      <c r="Q41" s="420">
        <v>20000</v>
      </c>
      <c r="R41" s="420"/>
      <c r="S41" s="420"/>
      <c r="T41" s="420"/>
      <c r="U41" s="420"/>
      <c r="V41" s="420"/>
      <c r="W41" s="420"/>
      <c r="X41" s="420"/>
      <c r="Y41" s="420"/>
      <c r="Z41" s="420"/>
      <c r="AA41" s="420"/>
      <c r="AB41" s="420"/>
      <c r="AC41" s="156">
        <f t="shared" ref="AC41:AC51" si="26">SUM(Q41:AB41)</f>
        <v>20000</v>
      </c>
      <c r="AD41" s="245">
        <v>20000</v>
      </c>
      <c r="AE41" s="245"/>
      <c r="AF41" s="245"/>
      <c r="AG41" s="245"/>
      <c r="AH41" s="245"/>
      <c r="AI41" s="245"/>
      <c r="AJ41" s="245"/>
      <c r="AK41" s="245"/>
      <c r="AL41" s="245"/>
      <c r="AM41" s="245"/>
      <c r="AN41" s="245"/>
      <c r="AO41" s="245"/>
      <c r="AP41" s="148">
        <f>SUM(AD41:AO41)</f>
        <v>20000</v>
      </c>
    </row>
    <row r="42" spans="2:42" ht="17" customHeight="1">
      <c r="B42" s="415"/>
      <c r="C42" s="249" t="s">
        <v>243</v>
      </c>
      <c r="D42" s="49">
        <v>10000</v>
      </c>
      <c r="E42" s="49"/>
      <c r="F42" s="49"/>
      <c r="G42" s="49"/>
      <c r="H42" s="49"/>
      <c r="I42" s="49"/>
      <c r="J42" s="49"/>
      <c r="K42" s="49"/>
      <c r="L42" s="49"/>
      <c r="M42" s="49"/>
      <c r="N42" s="49"/>
      <c r="O42" s="49"/>
      <c r="P42" s="157">
        <f t="shared" si="25"/>
        <v>10000</v>
      </c>
      <c r="Q42" s="166"/>
      <c r="R42" s="166"/>
      <c r="S42" s="166"/>
      <c r="T42" s="166"/>
      <c r="U42" s="166"/>
      <c r="V42" s="166"/>
      <c r="W42" s="166"/>
      <c r="X42" s="166"/>
      <c r="Y42" s="166"/>
      <c r="Z42" s="166"/>
      <c r="AA42" s="166"/>
      <c r="AB42" s="166"/>
      <c r="AC42" s="156">
        <f t="shared" si="26"/>
        <v>0</v>
      </c>
      <c r="AD42" s="245"/>
      <c r="AE42" s="245"/>
      <c r="AF42" s="245"/>
      <c r="AG42" s="245"/>
      <c r="AH42" s="245"/>
      <c r="AI42" s="245"/>
      <c r="AJ42" s="245"/>
      <c r="AK42" s="245"/>
      <c r="AL42" s="245"/>
      <c r="AM42" s="245"/>
      <c r="AN42" s="245"/>
      <c r="AO42" s="245"/>
      <c r="AP42" s="148">
        <f t="shared" ref="AP42:AP51" si="27">SUM(AD42:AO42)</f>
        <v>0</v>
      </c>
    </row>
    <row r="43" spans="2:42">
      <c r="B43" s="43" t="s">
        <v>187</v>
      </c>
      <c r="C43" s="249"/>
      <c r="D43" s="478"/>
      <c r="E43" s="435"/>
      <c r="F43" s="435"/>
      <c r="G43" s="435"/>
      <c r="H43" s="435"/>
      <c r="I43" s="435"/>
      <c r="J43" s="435"/>
      <c r="K43" s="435"/>
      <c r="L43" s="435"/>
      <c r="M43" s="435"/>
      <c r="N43" s="435"/>
      <c r="O43" s="436"/>
      <c r="P43" s="157"/>
      <c r="Q43" s="530"/>
      <c r="R43" s="531"/>
      <c r="S43" s="531"/>
      <c r="T43" s="531"/>
      <c r="U43" s="531"/>
      <c r="V43" s="531"/>
      <c r="W43" s="531"/>
      <c r="X43" s="531"/>
      <c r="Y43" s="531"/>
      <c r="Z43" s="531"/>
      <c r="AA43" s="531"/>
      <c r="AB43" s="532"/>
      <c r="AC43" s="156">
        <f t="shared" si="26"/>
        <v>0</v>
      </c>
      <c r="AD43" s="533"/>
      <c r="AE43" s="534"/>
      <c r="AF43" s="534"/>
      <c r="AG43" s="534"/>
      <c r="AH43" s="534"/>
      <c r="AI43" s="534"/>
      <c r="AJ43" s="534"/>
      <c r="AK43" s="534"/>
      <c r="AL43" s="534"/>
      <c r="AM43" s="534"/>
      <c r="AN43" s="534"/>
      <c r="AO43" s="535"/>
      <c r="AP43" s="148"/>
    </row>
    <row r="44" spans="2:42">
      <c r="B44" s="413"/>
      <c r="C44" s="249" t="s">
        <v>253</v>
      </c>
      <c r="D44" s="49">
        <v>2000</v>
      </c>
      <c r="E44" s="49">
        <v>2000</v>
      </c>
      <c r="F44" s="49">
        <v>2000</v>
      </c>
      <c r="G44" s="49">
        <v>2000</v>
      </c>
      <c r="H44" s="49">
        <v>2000</v>
      </c>
      <c r="I44" s="49">
        <v>2000</v>
      </c>
      <c r="J44" s="49">
        <v>2000</v>
      </c>
      <c r="K44" s="49">
        <v>2000</v>
      </c>
      <c r="L44" s="49">
        <v>2000</v>
      </c>
      <c r="M44" s="49">
        <v>2000</v>
      </c>
      <c r="N44" s="49">
        <v>2000</v>
      </c>
      <c r="O44" s="49">
        <v>2000</v>
      </c>
      <c r="P44" s="157">
        <f t="shared" ref="P44:P51" si="28">SUM(D44:O44)</f>
        <v>24000</v>
      </c>
      <c r="Q44" s="71"/>
      <c r="R44" s="71"/>
      <c r="S44" s="71"/>
      <c r="T44" s="71"/>
      <c r="U44" s="71"/>
      <c r="V44" s="71"/>
      <c r="W44" s="71"/>
      <c r="X44" s="71"/>
      <c r="Y44" s="71"/>
      <c r="Z44" s="71"/>
      <c r="AA44" s="71"/>
      <c r="AB44" s="71"/>
      <c r="AC44" s="156">
        <f t="shared" si="26"/>
        <v>0</v>
      </c>
      <c r="AD44" s="245"/>
      <c r="AE44" s="245"/>
      <c r="AF44" s="245"/>
      <c r="AG44" s="245"/>
      <c r="AH44" s="245"/>
      <c r="AI44" s="245"/>
      <c r="AJ44" s="245"/>
      <c r="AK44" s="245"/>
      <c r="AL44" s="245"/>
      <c r="AM44" s="245"/>
      <c r="AN44" s="245"/>
      <c r="AO44" s="245"/>
      <c r="AP44" s="148">
        <f t="shared" si="27"/>
        <v>0</v>
      </c>
    </row>
    <row r="45" spans="2:42">
      <c r="B45" s="413"/>
      <c r="C45" s="249" t="s">
        <v>254</v>
      </c>
      <c r="D45" s="49"/>
      <c r="E45" s="49"/>
      <c r="F45" s="49">
        <v>4000</v>
      </c>
      <c r="G45" s="49">
        <v>4000</v>
      </c>
      <c r="H45" s="49">
        <v>4000</v>
      </c>
      <c r="I45" s="49">
        <v>2000</v>
      </c>
      <c r="J45" s="49">
        <v>2000</v>
      </c>
      <c r="K45" s="49">
        <v>2000</v>
      </c>
      <c r="L45" s="49">
        <v>2000</v>
      </c>
      <c r="M45" s="49">
        <v>2000</v>
      </c>
      <c r="N45" s="49">
        <v>2000</v>
      </c>
      <c r="O45" s="49">
        <v>1000</v>
      </c>
      <c r="P45" s="157">
        <f t="shared" si="28"/>
        <v>25000</v>
      </c>
      <c r="Q45" s="71"/>
      <c r="R45" s="71"/>
      <c r="S45" s="71"/>
      <c r="T45" s="71"/>
      <c r="U45" s="71"/>
      <c r="V45" s="71"/>
      <c r="W45" s="71"/>
      <c r="X45" s="71"/>
      <c r="Y45" s="71"/>
      <c r="Z45" s="71"/>
      <c r="AA45" s="71"/>
      <c r="AB45" s="71"/>
      <c r="AC45" s="156">
        <f t="shared" si="26"/>
        <v>0</v>
      </c>
      <c r="AD45" s="71"/>
      <c r="AE45" s="71"/>
      <c r="AF45" s="71"/>
      <c r="AG45" s="71"/>
      <c r="AH45" s="71"/>
      <c r="AI45" s="71"/>
      <c r="AJ45" s="71"/>
      <c r="AK45" s="71"/>
      <c r="AL45" s="71"/>
      <c r="AM45" s="71"/>
      <c r="AN45" s="71"/>
      <c r="AO45" s="71"/>
      <c r="AP45" s="148">
        <f t="shared" si="27"/>
        <v>0</v>
      </c>
    </row>
    <row r="46" spans="2:42">
      <c r="B46" s="413"/>
      <c r="C46" s="249" t="s">
        <v>145</v>
      </c>
      <c r="D46" s="49"/>
      <c r="E46" s="49"/>
      <c r="F46" s="49"/>
      <c r="G46" s="49"/>
      <c r="H46" s="49"/>
      <c r="I46" s="49"/>
      <c r="J46" s="49"/>
      <c r="K46" s="49"/>
      <c r="L46" s="49"/>
      <c r="M46" s="49"/>
      <c r="N46" s="49"/>
      <c r="O46" s="49"/>
      <c r="P46" s="157">
        <f t="shared" si="28"/>
        <v>0</v>
      </c>
      <c r="Q46" s="71">
        <v>5000</v>
      </c>
      <c r="R46" s="71">
        <v>5000</v>
      </c>
      <c r="S46" s="71">
        <v>5000</v>
      </c>
      <c r="T46" s="71">
        <v>5000</v>
      </c>
      <c r="U46" s="71"/>
      <c r="V46" s="71"/>
      <c r="W46" s="71"/>
      <c r="X46" s="71"/>
      <c r="Y46" s="71"/>
      <c r="Z46" s="71"/>
      <c r="AA46" s="71"/>
      <c r="AB46" s="71"/>
      <c r="AC46" s="156">
        <f t="shared" si="26"/>
        <v>20000</v>
      </c>
      <c r="AD46" s="71"/>
      <c r="AE46" s="71"/>
      <c r="AF46" s="71"/>
      <c r="AG46" s="71"/>
      <c r="AH46" s="71"/>
      <c r="AI46" s="71"/>
      <c r="AJ46" s="71"/>
      <c r="AK46" s="71"/>
      <c r="AL46" s="71"/>
      <c r="AM46" s="71"/>
      <c r="AN46" s="71"/>
      <c r="AO46" s="71"/>
      <c r="AP46" s="148">
        <f t="shared" si="27"/>
        <v>0</v>
      </c>
    </row>
    <row r="47" spans="2:42">
      <c r="B47" s="413"/>
      <c r="C47" s="249" t="s">
        <v>236</v>
      </c>
      <c r="D47" s="49"/>
      <c r="E47" s="49"/>
      <c r="F47" s="49"/>
      <c r="G47" s="49"/>
      <c r="H47" s="49"/>
      <c r="I47" s="49"/>
      <c r="J47" s="49"/>
      <c r="K47" s="49"/>
      <c r="L47" s="49"/>
      <c r="M47" s="49"/>
      <c r="N47" s="49"/>
      <c r="O47" s="49"/>
      <c r="P47" s="157">
        <f t="shared" si="28"/>
        <v>0</v>
      </c>
      <c r="Q47" s="71"/>
      <c r="R47" s="71"/>
      <c r="S47" s="71"/>
      <c r="T47" s="71"/>
      <c r="U47" s="71"/>
      <c r="V47" s="71">
        <v>3000</v>
      </c>
      <c r="W47" s="71"/>
      <c r="X47" s="71"/>
      <c r="Y47" s="71"/>
      <c r="Z47" s="71"/>
      <c r="AA47" s="71"/>
      <c r="AB47" s="71"/>
      <c r="AC47" s="156">
        <f t="shared" si="26"/>
        <v>3000</v>
      </c>
      <c r="AD47" s="71"/>
      <c r="AE47" s="71"/>
      <c r="AF47" s="71"/>
      <c r="AG47" s="71"/>
      <c r="AH47" s="71"/>
      <c r="AI47" s="71"/>
      <c r="AJ47" s="71"/>
      <c r="AK47" s="71"/>
      <c r="AL47" s="71"/>
      <c r="AM47" s="71"/>
      <c r="AN47" s="71"/>
      <c r="AO47" s="71"/>
      <c r="AP47" s="148">
        <f t="shared" si="27"/>
        <v>0</v>
      </c>
    </row>
    <row r="48" spans="2:42">
      <c r="B48" s="413"/>
      <c r="C48" s="249" t="s">
        <v>222</v>
      </c>
      <c r="D48" s="49"/>
      <c r="E48" s="49"/>
      <c r="F48" s="49"/>
      <c r="G48" s="49"/>
      <c r="H48" s="49"/>
      <c r="I48" s="49"/>
      <c r="J48" s="49"/>
      <c r="K48" s="49"/>
      <c r="L48" s="49"/>
      <c r="M48" s="49"/>
      <c r="N48" s="49"/>
      <c r="O48" s="49"/>
      <c r="P48" s="157">
        <f t="shared" si="28"/>
        <v>0</v>
      </c>
      <c r="Q48" s="71">
        <v>10000</v>
      </c>
      <c r="R48" s="71"/>
      <c r="S48" s="71"/>
      <c r="T48" s="71"/>
      <c r="U48" s="71"/>
      <c r="V48" s="71"/>
      <c r="W48" s="71"/>
      <c r="X48" s="71"/>
      <c r="Y48" s="71"/>
      <c r="Z48" s="71"/>
      <c r="AA48" s="71"/>
      <c r="AB48" s="71"/>
      <c r="AC48" s="156">
        <f t="shared" si="26"/>
        <v>10000</v>
      </c>
      <c r="AD48" s="71"/>
      <c r="AE48" s="71"/>
      <c r="AF48" s="71"/>
      <c r="AG48" s="71"/>
      <c r="AH48" s="71"/>
      <c r="AI48" s="71"/>
      <c r="AJ48" s="71"/>
      <c r="AK48" s="71"/>
      <c r="AL48" s="71"/>
      <c r="AM48" s="71"/>
      <c r="AN48" s="71"/>
      <c r="AO48" s="71"/>
      <c r="AP48" s="148">
        <f t="shared" si="27"/>
        <v>0</v>
      </c>
    </row>
    <row r="49" spans="1:42">
      <c r="B49" s="413"/>
      <c r="C49" s="249" t="s">
        <v>225</v>
      </c>
      <c r="D49" s="49"/>
      <c r="E49" s="49"/>
      <c r="F49" s="49"/>
      <c r="G49" s="49"/>
      <c r="H49" s="49"/>
      <c r="I49" s="49"/>
      <c r="J49" s="49"/>
      <c r="K49" s="49"/>
      <c r="L49" s="49"/>
      <c r="M49" s="49"/>
      <c r="N49" s="49"/>
      <c r="O49" s="49"/>
      <c r="P49" s="157">
        <f t="shared" si="28"/>
        <v>0</v>
      </c>
      <c r="Q49" s="71"/>
      <c r="R49" s="71"/>
      <c r="S49" s="71"/>
      <c r="T49" s="71"/>
      <c r="U49" s="71"/>
      <c r="V49" s="71"/>
      <c r="W49" s="71"/>
      <c r="X49" s="71"/>
      <c r="Y49" s="71"/>
      <c r="Z49" s="71"/>
      <c r="AA49" s="71"/>
      <c r="AB49" s="71"/>
      <c r="AC49" s="156">
        <f t="shared" si="26"/>
        <v>0</v>
      </c>
      <c r="AD49" s="71">
        <v>20000</v>
      </c>
      <c r="AE49" s="71"/>
      <c r="AF49" s="71"/>
      <c r="AG49" s="71"/>
      <c r="AH49" s="71"/>
      <c r="AI49" s="71"/>
      <c r="AJ49" s="71"/>
      <c r="AK49" s="71"/>
      <c r="AL49" s="71"/>
      <c r="AM49" s="71"/>
      <c r="AN49" s="71"/>
      <c r="AO49" s="71"/>
      <c r="AP49" s="148">
        <f t="shared" si="27"/>
        <v>20000</v>
      </c>
    </row>
    <row r="50" spans="1:42">
      <c r="B50" s="43"/>
      <c r="C50" s="249" t="s">
        <v>223</v>
      </c>
      <c r="D50" s="49"/>
      <c r="E50" s="49"/>
      <c r="F50" s="49"/>
      <c r="G50" s="49"/>
      <c r="H50" s="49"/>
      <c r="I50" s="49"/>
      <c r="J50" s="49"/>
      <c r="K50" s="49"/>
      <c r="L50" s="49"/>
      <c r="M50" s="49"/>
      <c r="N50" s="49"/>
      <c r="O50" s="49"/>
      <c r="P50" s="157">
        <f t="shared" si="28"/>
        <v>0</v>
      </c>
      <c r="Q50" s="71"/>
      <c r="R50" s="71"/>
      <c r="S50" s="71"/>
      <c r="T50" s="71"/>
      <c r="U50" s="71"/>
      <c r="V50" s="71"/>
      <c r="W50" s="71"/>
      <c r="X50" s="71"/>
      <c r="Y50" s="71"/>
      <c r="Z50" s="71"/>
      <c r="AA50" s="71"/>
      <c r="AB50" s="71"/>
      <c r="AC50" s="156">
        <f t="shared" si="26"/>
        <v>0</v>
      </c>
      <c r="AD50" s="71"/>
      <c r="AE50" s="71"/>
      <c r="AF50" s="71"/>
      <c r="AG50" s="71"/>
      <c r="AH50" s="71"/>
      <c r="AI50" s="71"/>
      <c r="AJ50" s="71"/>
      <c r="AK50" s="71"/>
      <c r="AL50" s="71"/>
      <c r="AM50" s="71"/>
      <c r="AN50" s="71"/>
      <c r="AO50" s="71"/>
      <c r="AP50" s="148">
        <f t="shared" si="27"/>
        <v>0</v>
      </c>
    </row>
    <row r="51" spans="1:42">
      <c r="B51" s="43"/>
      <c r="C51" s="249" t="s">
        <v>224</v>
      </c>
      <c r="D51" s="49"/>
      <c r="E51" s="49"/>
      <c r="F51" s="49"/>
      <c r="G51" s="49"/>
      <c r="H51" s="49"/>
      <c r="I51" s="49"/>
      <c r="J51" s="49"/>
      <c r="K51" s="49"/>
      <c r="L51" s="49"/>
      <c r="M51" s="49"/>
      <c r="N51" s="49"/>
      <c r="O51" s="49"/>
      <c r="P51" s="157">
        <f t="shared" si="28"/>
        <v>0</v>
      </c>
      <c r="Q51" s="71"/>
      <c r="R51" s="71"/>
      <c r="S51" s="71"/>
      <c r="T51" s="71"/>
      <c r="U51" s="71"/>
      <c r="V51" s="71"/>
      <c r="W51" s="71"/>
      <c r="X51" s="71"/>
      <c r="Y51" s="71"/>
      <c r="Z51" s="71"/>
      <c r="AA51" s="71"/>
      <c r="AB51" s="71"/>
      <c r="AC51" s="156">
        <f t="shared" si="26"/>
        <v>0</v>
      </c>
      <c r="AD51" s="71"/>
      <c r="AE51" s="71"/>
      <c r="AF51" s="71"/>
      <c r="AG51" s="71"/>
      <c r="AH51" s="71"/>
      <c r="AI51" s="71"/>
      <c r="AJ51" s="71"/>
      <c r="AK51" s="71"/>
      <c r="AL51" s="71"/>
      <c r="AM51" s="71"/>
      <c r="AN51" s="71"/>
      <c r="AO51" s="71"/>
      <c r="AP51" s="148">
        <f t="shared" si="27"/>
        <v>0</v>
      </c>
    </row>
    <row r="52" spans="1:42">
      <c r="B52" s="36" t="s">
        <v>60</v>
      </c>
      <c r="C52" s="250"/>
      <c r="D52" s="99">
        <f>SUM(D41:D51)+D39</f>
        <v>12000</v>
      </c>
      <c r="E52" s="99">
        <f t="shared" ref="E52:O52" si="29">SUM(E41:E51)+E39</f>
        <v>2000</v>
      </c>
      <c r="F52" s="99">
        <f t="shared" si="29"/>
        <v>6000</v>
      </c>
      <c r="G52" s="99">
        <f t="shared" si="29"/>
        <v>6000</v>
      </c>
      <c r="H52" s="99">
        <f t="shared" si="29"/>
        <v>6000</v>
      </c>
      <c r="I52" s="99">
        <f t="shared" si="29"/>
        <v>4000</v>
      </c>
      <c r="J52" s="99">
        <f t="shared" si="29"/>
        <v>4000</v>
      </c>
      <c r="K52" s="99">
        <f t="shared" si="29"/>
        <v>4000</v>
      </c>
      <c r="L52" s="99">
        <f t="shared" si="29"/>
        <v>4000</v>
      </c>
      <c r="M52" s="99">
        <f t="shared" si="29"/>
        <v>4000</v>
      </c>
      <c r="N52" s="99">
        <f t="shared" si="29"/>
        <v>4714</v>
      </c>
      <c r="O52" s="99">
        <f t="shared" si="29"/>
        <v>6570</v>
      </c>
      <c r="P52" s="125">
        <f>SUM(D52:O52)</f>
        <v>63284</v>
      </c>
      <c r="Q52" s="99">
        <f>SUM(Q41:Q51)+Q39</f>
        <v>35714</v>
      </c>
      <c r="R52" s="99">
        <f t="shared" ref="R52:AB52" si="30">SUM(R41:R51)+R39</f>
        <v>6190</v>
      </c>
      <c r="S52" s="99">
        <f t="shared" si="30"/>
        <v>6666</v>
      </c>
      <c r="T52" s="99">
        <f t="shared" si="30"/>
        <v>6666</v>
      </c>
      <c r="U52" s="99">
        <f t="shared" si="30"/>
        <v>3570</v>
      </c>
      <c r="V52" s="99">
        <f t="shared" si="30"/>
        <v>6094</v>
      </c>
      <c r="W52" s="99">
        <f t="shared" si="30"/>
        <v>3570</v>
      </c>
      <c r="X52" s="99">
        <f t="shared" si="30"/>
        <v>5200.3</v>
      </c>
      <c r="Y52" s="99">
        <f t="shared" si="30"/>
        <v>5747.7</v>
      </c>
      <c r="Z52" s="99">
        <f t="shared" si="30"/>
        <v>6842.5</v>
      </c>
      <c r="AA52" s="99">
        <f t="shared" si="30"/>
        <v>10126.9</v>
      </c>
      <c r="AB52" s="99">
        <f t="shared" si="30"/>
        <v>12316.5</v>
      </c>
      <c r="AC52" s="126">
        <f>SUM(Q52:AB52)</f>
        <v>108703.9</v>
      </c>
      <c r="AD52" s="99">
        <f>SUM(AD41:AD51)+AD39</f>
        <v>47937.3</v>
      </c>
      <c r="AE52" s="99">
        <f t="shared" ref="AE52:AO52" si="31">SUM(AE41:AE51)+AE39</f>
        <v>8972.6</v>
      </c>
      <c r="AF52" s="99">
        <f t="shared" si="31"/>
        <v>11388.3</v>
      </c>
      <c r="AG52" s="99">
        <f t="shared" si="31"/>
        <v>16564.8</v>
      </c>
      <c r="AH52" s="99">
        <f t="shared" si="31"/>
        <v>23121.7</v>
      </c>
      <c r="AI52" s="99">
        <f t="shared" si="31"/>
        <v>27608</v>
      </c>
      <c r="AJ52" s="99">
        <f t="shared" si="31"/>
        <v>33819.800000000003</v>
      </c>
      <c r="AK52" s="99">
        <f t="shared" si="31"/>
        <v>43137.5</v>
      </c>
      <c r="AL52" s="99">
        <f t="shared" si="31"/>
        <v>53145.4</v>
      </c>
      <c r="AM52" s="99">
        <f t="shared" si="31"/>
        <v>63843.5</v>
      </c>
      <c r="AN52" s="99">
        <f t="shared" si="31"/>
        <v>82824</v>
      </c>
      <c r="AO52" s="99">
        <f t="shared" si="31"/>
        <v>91451.5</v>
      </c>
      <c r="AP52" s="126">
        <f>SUM(AD52:AO52)</f>
        <v>503814.40000000002</v>
      </c>
    </row>
    <row r="53" spans="1:42" s="84" customFormat="1" ht="22" customHeight="1" thickBot="1">
      <c r="B53" s="263" t="s">
        <v>188</v>
      </c>
      <c r="C53" s="264"/>
      <c r="D53" s="524"/>
      <c r="E53" s="525"/>
      <c r="F53" s="525"/>
      <c r="G53" s="525"/>
      <c r="H53" s="525"/>
      <c r="I53" s="525"/>
      <c r="J53" s="525"/>
      <c r="K53" s="525"/>
      <c r="L53" s="525"/>
      <c r="M53" s="525"/>
      <c r="N53" s="525"/>
      <c r="O53" s="526"/>
      <c r="P53" s="265"/>
      <c r="Q53" s="527"/>
      <c r="R53" s="528"/>
      <c r="S53" s="528"/>
      <c r="T53" s="528"/>
      <c r="U53" s="528"/>
      <c r="V53" s="528"/>
      <c r="W53" s="528"/>
      <c r="X53" s="528"/>
      <c r="Y53" s="528"/>
      <c r="Z53" s="528"/>
      <c r="AA53" s="528"/>
      <c r="AB53" s="529"/>
      <c r="AC53" s="265"/>
      <c r="AD53" s="527"/>
      <c r="AE53" s="528"/>
      <c r="AF53" s="528"/>
      <c r="AG53" s="528"/>
      <c r="AH53" s="528"/>
      <c r="AI53" s="528"/>
      <c r="AJ53" s="528"/>
      <c r="AK53" s="528"/>
      <c r="AL53" s="528"/>
      <c r="AM53" s="528"/>
      <c r="AN53" s="528"/>
      <c r="AO53" s="529"/>
      <c r="AP53" s="265"/>
    </row>
    <row r="54" spans="1:42" s="60" customFormat="1" ht="22" hidden="1" customHeight="1" outlineLevel="1">
      <c r="B54" s="290" t="str">
        <f>'2.) Gewinn- und Verlustrechnung'!B40</f>
        <v>2.) KOSTEN (exkl. VSt.) (9)</v>
      </c>
      <c r="C54" s="291"/>
      <c r="D54" s="522"/>
      <c r="E54" s="522"/>
      <c r="F54" s="522"/>
      <c r="G54" s="522"/>
      <c r="H54" s="522"/>
      <c r="I54" s="522"/>
      <c r="J54" s="522"/>
      <c r="K54" s="522"/>
      <c r="L54" s="522"/>
      <c r="M54" s="522"/>
      <c r="N54" s="522"/>
      <c r="O54" s="523"/>
      <c r="P54" s="368"/>
      <c r="Q54" s="369"/>
      <c r="R54" s="370"/>
      <c r="S54" s="370"/>
      <c r="T54" s="370"/>
      <c r="U54" s="370"/>
      <c r="V54" s="370"/>
      <c r="W54" s="370"/>
      <c r="X54" s="370"/>
      <c r="Y54" s="370"/>
      <c r="Z54" s="370"/>
      <c r="AA54" s="370"/>
      <c r="AB54" s="370"/>
      <c r="AC54" s="368"/>
      <c r="AD54" s="369"/>
      <c r="AE54" s="370"/>
      <c r="AF54" s="370"/>
      <c r="AG54" s="370"/>
      <c r="AH54" s="370"/>
      <c r="AI54" s="370"/>
      <c r="AJ54" s="370"/>
      <c r="AK54" s="370"/>
      <c r="AL54" s="370"/>
      <c r="AM54" s="370"/>
      <c r="AN54" s="370"/>
      <c r="AO54" s="370"/>
      <c r="AP54" s="371"/>
    </row>
    <row r="55" spans="1:42" s="60" customFormat="1" hidden="1" outlineLevel="1">
      <c r="A55" s="285"/>
      <c r="B55" s="318" t="str">
        <f>'2.) Gewinn- und Verlustrechnung'!B41</f>
        <v>"BackSound"</v>
      </c>
      <c r="C55" s="247"/>
      <c r="D55" s="372"/>
      <c r="E55" s="372"/>
      <c r="F55" s="372"/>
      <c r="G55" s="372"/>
      <c r="H55" s="372"/>
      <c r="I55" s="372"/>
      <c r="J55" s="372"/>
      <c r="K55" s="372"/>
      <c r="L55" s="372"/>
      <c r="M55" s="372"/>
      <c r="N55" s="372"/>
      <c r="O55" s="373"/>
      <c r="P55" s="202"/>
      <c r="Q55" s="350"/>
      <c r="R55" s="351"/>
      <c r="S55" s="351"/>
      <c r="T55" s="351"/>
      <c r="U55" s="351"/>
      <c r="V55" s="351"/>
      <c r="W55" s="351"/>
      <c r="X55" s="351"/>
      <c r="Y55" s="351"/>
      <c r="Z55" s="351"/>
      <c r="AA55" s="351"/>
      <c r="AB55" s="351"/>
      <c r="AC55" s="202"/>
      <c r="AD55" s="350"/>
      <c r="AE55" s="351"/>
      <c r="AF55" s="351"/>
      <c r="AG55" s="351"/>
      <c r="AH55" s="351"/>
      <c r="AI55" s="351"/>
      <c r="AJ55" s="351"/>
      <c r="AK55" s="351"/>
      <c r="AL55" s="351"/>
      <c r="AM55" s="351"/>
      <c r="AN55" s="351"/>
      <c r="AO55" s="351"/>
      <c r="AP55" s="293"/>
    </row>
    <row r="56" spans="1:42" s="239" customFormat="1" hidden="1" outlineLevel="1">
      <c r="A56" s="286"/>
      <c r="B56" s="292">
        <f>'2.) Gewinn- und Verlustrechnung'!B42</f>
        <v>0</v>
      </c>
      <c r="C56" s="258" t="str">
        <f>'2.) Gewinn- und Verlustrechnung'!C42</f>
        <v>Anzahl Kunden</v>
      </c>
      <c r="D56" s="378">
        <f>'2.) Gewinn- und Verlustrechnung'!E42</f>
        <v>0</v>
      </c>
      <c r="E56" s="378">
        <f>'2.) Gewinn- und Verlustrechnung'!F42</f>
        <v>0</v>
      </c>
      <c r="F56" s="378">
        <f>'2.) Gewinn- und Verlustrechnung'!G42</f>
        <v>0</v>
      </c>
      <c r="G56" s="378">
        <f>'2.) Gewinn- und Verlustrechnung'!H42</f>
        <v>0</v>
      </c>
      <c r="H56" s="378">
        <f>'2.) Gewinn- und Verlustrechnung'!I42</f>
        <v>0</v>
      </c>
      <c r="I56" s="378">
        <f>'2.) Gewinn- und Verlustrechnung'!J42</f>
        <v>0</v>
      </c>
      <c r="J56" s="378">
        <f>'2.) Gewinn- und Verlustrechnung'!K42</f>
        <v>0</v>
      </c>
      <c r="K56" s="378">
        <f>'2.) Gewinn- und Verlustrechnung'!L42</f>
        <v>0</v>
      </c>
      <c r="L56" s="378">
        <f>'2.) Gewinn- und Verlustrechnung'!M42</f>
        <v>0</v>
      </c>
      <c r="M56" s="378">
        <f>'2.) Gewinn- und Verlustrechnung'!N42</f>
        <v>0</v>
      </c>
      <c r="N56" s="378">
        <f>'2.) Gewinn- und Verlustrechnung'!O42</f>
        <v>3</v>
      </c>
      <c r="O56" s="378">
        <f>'2.) Gewinn- und Verlustrechnung'!P42</f>
        <v>15</v>
      </c>
      <c r="P56" s="379">
        <f>'2.) Gewinn- und Verlustrechnung'!Q42</f>
        <v>18</v>
      </c>
      <c r="Q56" s="378">
        <f>'2.) Gewinn- und Verlustrechnung'!R42</f>
        <v>3</v>
      </c>
      <c r="R56" s="378">
        <f>'2.) Gewinn- und Verlustrechnung'!S42</f>
        <v>5</v>
      </c>
      <c r="S56" s="378">
        <f>'2.) Gewinn- und Verlustrechnung'!T42</f>
        <v>7</v>
      </c>
      <c r="T56" s="378">
        <f>'2.) Gewinn- und Verlustrechnung'!U42</f>
        <v>7</v>
      </c>
      <c r="U56" s="378">
        <f>'2.) Gewinn- und Verlustrechnung'!V42</f>
        <v>10</v>
      </c>
      <c r="V56" s="378">
        <f>'2.) Gewinn- und Verlustrechnung'!W42</f>
        <v>10</v>
      </c>
      <c r="W56" s="378">
        <f>'2.) Gewinn- und Verlustrechnung'!X42</f>
        <v>12</v>
      </c>
      <c r="X56" s="378">
        <f>'2.) Gewinn- und Verlustrechnung'!Y42</f>
        <v>14</v>
      </c>
      <c r="Y56" s="378">
        <f>'2.) Gewinn- und Verlustrechnung'!Z42</f>
        <v>16</v>
      </c>
      <c r="Z56" s="378">
        <f>'2.) Gewinn- und Verlustrechnung'!AA42</f>
        <v>18</v>
      </c>
      <c r="AA56" s="378">
        <f>'2.) Gewinn- und Verlustrechnung'!AB42</f>
        <v>22</v>
      </c>
      <c r="AB56" s="378">
        <f>'2.) Gewinn- und Verlustrechnung'!AC42</f>
        <v>30</v>
      </c>
      <c r="AC56" s="379">
        <f>'2.) Gewinn- und Verlustrechnung'!AD42</f>
        <v>154</v>
      </c>
      <c r="AD56" s="378">
        <f>'2.) Gewinn- und Verlustrechnung'!AE42</f>
        <v>15</v>
      </c>
      <c r="AE56" s="378">
        <f>'2.) Gewinn- und Verlustrechnung'!AF42</f>
        <v>15</v>
      </c>
      <c r="AF56" s="378">
        <f>'2.) Gewinn- und Verlustrechnung'!AG42</f>
        <v>18</v>
      </c>
      <c r="AG56" s="378">
        <f>'2.) Gewinn- und Verlustrechnung'!AH42</f>
        <v>23</v>
      </c>
      <c r="AH56" s="378">
        <f>'2.) Gewinn- und Verlustrechnung'!AI42</f>
        <v>30</v>
      </c>
      <c r="AI56" s="378">
        <f>'2.) Gewinn- und Verlustrechnung'!AJ42</f>
        <v>30</v>
      </c>
      <c r="AJ56" s="378">
        <f>'2.) Gewinn- und Verlustrechnung'!AK42</f>
        <v>40</v>
      </c>
      <c r="AK56" s="378">
        <f>'2.) Gewinn- und Verlustrechnung'!AL42</f>
        <v>55</v>
      </c>
      <c r="AL56" s="378">
        <f>'2.) Gewinn- und Verlustrechnung'!AM42</f>
        <v>70</v>
      </c>
      <c r="AM56" s="378">
        <f>'2.) Gewinn- und Verlustrechnung'!AN42</f>
        <v>90</v>
      </c>
      <c r="AN56" s="378">
        <f>'2.) Gewinn- und Verlustrechnung'!AO42</f>
        <v>120</v>
      </c>
      <c r="AO56" s="378">
        <f>'2.) Gewinn- und Verlustrechnung'!AP42</f>
        <v>120</v>
      </c>
      <c r="AP56" s="382">
        <f>'2.) Gewinn- und Verlustrechnung'!AQ42</f>
        <v>626</v>
      </c>
    </row>
    <row r="57" spans="1:42" s="239" customFormat="1" hidden="1" outlineLevel="1">
      <c r="A57" s="286"/>
      <c r="B57" s="292">
        <f>'2.) Gewinn- und Verlustrechnung'!B43</f>
        <v>0</v>
      </c>
      <c r="C57" s="258" t="str">
        <f>'2.) Gewinn- und Verlustrechnung'!C43</f>
        <v xml:space="preserve">   Verkaufte Menge</v>
      </c>
      <c r="D57" s="378">
        <f>'2.) Gewinn- und Verlustrechnung'!E43</f>
        <v>0</v>
      </c>
      <c r="E57" s="378">
        <f>'2.) Gewinn- und Verlustrechnung'!F43</f>
        <v>0</v>
      </c>
      <c r="F57" s="378">
        <f>'2.) Gewinn- und Verlustrechnung'!G43</f>
        <v>0</v>
      </c>
      <c r="G57" s="378">
        <f>'2.) Gewinn- und Verlustrechnung'!H43</f>
        <v>0</v>
      </c>
      <c r="H57" s="378">
        <f>'2.) Gewinn- und Verlustrechnung'!I43</f>
        <v>0</v>
      </c>
      <c r="I57" s="378">
        <f>'2.) Gewinn- und Verlustrechnung'!J43</f>
        <v>0</v>
      </c>
      <c r="J57" s="378">
        <f>'2.) Gewinn- und Verlustrechnung'!K43</f>
        <v>0</v>
      </c>
      <c r="K57" s="378">
        <f>'2.) Gewinn- und Verlustrechnung'!L43</f>
        <v>0</v>
      </c>
      <c r="L57" s="378">
        <f>'2.) Gewinn- und Verlustrechnung'!M43</f>
        <v>0</v>
      </c>
      <c r="M57" s="378">
        <f>'2.) Gewinn- und Verlustrechnung'!N43</f>
        <v>3</v>
      </c>
      <c r="N57" s="378">
        <f>'2.) Gewinn- und Verlustrechnung'!O43</f>
        <v>15</v>
      </c>
      <c r="O57" s="378">
        <f>'2.) Gewinn- und Verlustrechnung'!P43</f>
        <v>3</v>
      </c>
      <c r="P57" s="379">
        <f>'2.) Gewinn- und Verlustrechnung'!Q43</f>
        <v>21</v>
      </c>
      <c r="Q57" s="378">
        <f>'2.) Gewinn- und Verlustrechnung'!R43</f>
        <v>5</v>
      </c>
      <c r="R57" s="378">
        <f>'2.) Gewinn- und Verlustrechnung'!S43</f>
        <v>7</v>
      </c>
      <c r="S57" s="378">
        <f>'2.) Gewinn- und Verlustrechnung'!T43</f>
        <v>7</v>
      </c>
      <c r="T57" s="378">
        <f>'2.) Gewinn- und Verlustrechnung'!U43</f>
        <v>10</v>
      </c>
      <c r="U57" s="378">
        <f>'2.) Gewinn- und Verlustrechnung'!V43</f>
        <v>10</v>
      </c>
      <c r="V57" s="378">
        <f>'2.) Gewinn- und Verlustrechnung'!W43</f>
        <v>12</v>
      </c>
      <c r="W57" s="378">
        <f>'2.) Gewinn- und Verlustrechnung'!X43</f>
        <v>14</v>
      </c>
      <c r="X57" s="378">
        <f>'2.) Gewinn- und Verlustrechnung'!Y43</f>
        <v>16</v>
      </c>
      <c r="Y57" s="378">
        <f>'2.) Gewinn- und Verlustrechnung'!Z43</f>
        <v>18</v>
      </c>
      <c r="Z57" s="378">
        <f>'2.) Gewinn- und Verlustrechnung'!AA43</f>
        <v>22</v>
      </c>
      <c r="AA57" s="378">
        <f>'2.) Gewinn- und Verlustrechnung'!AB43</f>
        <v>30</v>
      </c>
      <c r="AB57" s="378">
        <f>'2.) Gewinn- und Verlustrechnung'!AC43</f>
        <v>15</v>
      </c>
      <c r="AC57" s="379">
        <f>'2.) Gewinn- und Verlustrechnung'!AD43</f>
        <v>166</v>
      </c>
      <c r="AD57" s="378">
        <f>'2.) Gewinn- und Verlustrechnung'!AE43</f>
        <v>15</v>
      </c>
      <c r="AE57" s="378">
        <f>'2.) Gewinn- und Verlustrechnung'!AF43</f>
        <v>18</v>
      </c>
      <c r="AF57" s="378">
        <f>'2.) Gewinn- und Verlustrechnung'!AG43</f>
        <v>23</v>
      </c>
      <c r="AG57" s="378">
        <f>'2.) Gewinn- und Verlustrechnung'!AH43</f>
        <v>30</v>
      </c>
      <c r="AH57" s="378">
        <f>'2.) Gewinn- und Verlustrechnung'!AI43</f>
        <v>30</v>
      </c>
      <c r="AI57" s="378">
        <f>'2.) Gewinn- und Verlustrechnung'!AJ43</f>
        <v>40</v>
      </c>
      <c r="AJ57" s="378">
        <f>'2.) Gewinn- und Verlustrechnung'!AK43</f>
        <v>55</v>
      </c>
      <c r="AK57" s="378">
        <f>'2.) Gewinn- und Verlustrechnung'!AL43</f>
        <v>70</v>
      </c>
      <c r="AL57" s="378">
        <f>'2.) Gewinn- und Verlustrechnung'!AM43</f>
        <v>90</v>
      </c>
      <c r="AM57" s="378">
        <f>'2.) Gewinn- und Verlustrechnung'!AN43</f>
        <v>120</v>
      </c>
      <c r="AN57" s="378">
        <f>'2.) Gewinn- und Verlustrechnung'!AO43</f>
        <v>120</v>
      </c>
      <c r="AO57" s="378">
        <f>'2.) Gewinn- und Verlustrechnung'!AP43</f>
        <v>120</v>
      </c>
      <c r="AP57" s="382">
        <f>'2.) Gewinn- und Verlustrechnung'!AQ43</f>
        <v>731</v>
      </c>
    </row>
    <row r="58" spans="1:42" s="243" customFormat="1" hidden="1" outlineLevel="1">
      <c r="A58" s="287"/>
      <c r="B58" s="292">
        <f>'2.) Gewinn- und Verlustrechnung'!B44</f>
        <v>0</v>
      </c>
      <c r="C58" s="258" t="str">
        <f>'2.) Gewinn- und Verlustrechnung'!C44</f>
        <v xml:space="preserve"> x Herstellungskosten pro Einheit</v>
      </c>
      <c r="D58" s="374">
        <f>'2.) Gewinn- und Verlustrechnung'!E44</f>
        <v>0</v>
      </c>
      <c r="E58" s="374">
        <f>'2.) Gewinn- und Verlustrechnung'!F44</f>
        <v>0</v>
      </c>
      <c r="F58" s="374">
        <f>'2.) Gewinn- und Verlustrechnung'!G44</f>
        <v>0</v>
      </c>
      <c r="G58" s="374">
        <f>'2.) Gewinn- und Verlustrechnung'!H44</f>
        <v>0</v>
      </c>
      <c r="H58" s="374">
        <f>'2.) Gewinn- und Verlustrechnung'!I44</f>
        <v>0</v>
      </c>
      <c r="I58" s="374">
        <f>'2.) Gewinn- und Verlustrechnung'!J44</f>
        <v>0</v>
      </c>
      <c r="J58" s="374">
        <f>'2.) Gewinn- und Verlustrechnung'!K44</f>
        <v>0</v>
      </c>
      <c r="K58" s="374">
        <f>'2.) Gewinn- und Verlustrechnung'!L44</f>
        <v>0</v>
      </c>
      <c r="L58" s="374">
        <f>'2.) Gewinn- und Verlustrechnung'!M44</f>
        <v>0</v>
      </c>
      <c r="M58" s="374">
        <f>'2.) Gewinn- und Verlustrechnung'!N44</f>
        <v>60</v>
      </c>
      <c r="N58" s="374">
        <f>'2.) Gewinn- und Verlustrechnung'!O44</f>
        <v>60</v>
      </c>
      <c r="O58" s="374">
        <f>'2.) Gewinn- und Verlustrechnung'!P44</f>
        <v>60</v>
      </c>
      <c r="P58" s="380">
        <f>'2.) Gewinn- und Verlustrechnung'!Q44</f>
        <v>0</v>
      </c>
      <c r="Q58" s="374">
        <f>'2.) Gewinn- und Verlustrechnung'!R44</f>
        <v>50</v>
      </c>
      <c r="R58" s="374">
        <f>'2.) Gewinn- und Verlustrechnung'!S44</f>
        <v>50</v>
      </c>
      <c r="S58" s="374">
        <f>'2.) Gewinn- und Verlustrechnung'!T44</f>
        <v>50</v>
      </c>
      <c r="T58" s="374">
        <f>'2.) Gewinn- und Verlustrechnung'!U44</f>
        <v>50</v>
      </c>
      <c r="U58" s="374">
        <f>'2.) Gewinn- und Verlustrechnung'!V44</f>
        <v>50</v>
      </c>
      <c r="V58" s="374">
        <f>'2.) Gewinn- und Verlustrechnung'!W44</f>
        <v>50</v>
      </c>
      <c r="W58" s="374">
        <f>'2.) Gewinn- und Verlustrechnung'!X44</f>
        <v>50</v>
      </c>
      <c r="X58" s="374">
        <f>'2.) Gewinn- und Verlustrechnung'!Y44</f>
        <v>50</v>
      </c>
      <c r="Y58" s="374">
        <f>'2.) Gewinn- und Verlustrechnung'!Z44</f>
        <v>40</v>
      </c>
      <c r="Z58" s="374">
        <f>'2.) Gewinn- und Verlustrechnung'!AA44</f>
        <v>40</v>
      </c>
      <c r="AA58" s="374">
        <f>'2.) Gewinn- und Verlustrechnung'!AB44</f>
        <v>40</v>
      </c>
      <c r="AB58" s="374">
        <f>'2.) Gewinn- und Verlustrechnung'!AC44</f>
        <v>40</v>
      </c>
      <c r="AC58" s="380">
        <f>'2.) Gewinn- und Verlustrechnung'!AD44</f>
        <v>0</v>
      </c>
      <c r="AD58" s="374">
        <f>'2.) Gewinn- und Verlustrechnung'!AE44</f>
        <v>35</v>
      </c>
      <c r="AE58" s="374">
        <f>'2.) Gewinn- und Verlustrechnung'!AF44</f>
        <v>35</v>
      </c>
      <c r="AF58" s="374">
        <f>'2.) Gewinn- und Verlustrechnung'!AG44</f>
        <v>35</v>
      </c>
      <c r="AG58" s="374">
        <f>'2.) Gewinn- und Verlustrechnung'!AH44</f>
        <v>35</v>
      </c>
      <c r="AH58" s="374">
        <f>'2.) Gewinn- und Verlustrechnung'!AI44</f>
        <v>35</v>
      </c>
      <c r="AI58" s="374">
        <f>'2.) Gewinn- und Verlustrechnung'!AJ44</f>
        <v>35</v>
      </c>
      <c r="AJ58" s="374">
        <f>'2.) Gewinn- und Verlustrechnung'!AK44</f>
        <v>35</v>
      </c>
      <c r="AK58" s="374">
        <f>'2.) Gewinn- und Verlustrechnung'!AL44</f>
        <v>35</v>
      </c>
      <c r="AL58" s="374">
        <f>'2.) Gewinn- und Verlustrechnung'!AM44</f>
        <v>35</v>
      </c>
      <c r="AM58" s="374">
        <f>'2.) Gewinn- und Verlustrechnung'!AN44</f>
        <v>35</v>
      </c>
      <c r="AN58" s="374">
        <f>'2.) Gewinn- und Verlustrechnung'!AO44</f>
        <v>35</v>
      </c>
      <c r="AO58" s="374">
        <f>'2.) Gewinn- und Verlustrechnung'!AP44</f>
        <v>35</v>
      </c>
      <c r="AP58" s="383">
        <f>'2.) Gewinn- und Verlustrechnung'!AQ44</f>
        <v>0</v>
      </c>
    </row>
    <row r="59" spans="1:42" s="243" customFormat="1" hidden="1" outlineLevel="1">
      <c r="A59" s="287"/>
      <c r="B59" s="292">
        <f>'2.) Gewinn- und Verlustrechnung'!B45</f>
        <v>0</v>
      </c>
      <c r="C59" s="258" t="str">
        <f>'2.) Gewinn- und Verlustrechnung'!C45</f>
        <v xml:space="preserve"> = Herstellungskosten "BackSound"</v>
      </c>
      <c r="D59" s="374">
        <f>'2.) Gewinn- und Verlustrechnung'!E45</f>
        <v>0</v>
      </c>
      <c r="E59" s="374">
        <f>'2.) Gewinn- und Verlustrechnung'!F45</f>
        <v>0</v>
      </c>
      <c r="F59" s="374">
        <f>'2.) Gewinn- und Verlustrechnung'!G45</f>
        <v>0</v>
      </c>
      <c r="G59" s="374">
        <f>'2.) Gewinn- und Verlustrechnung'!H45</f>
        <v>0</v>
      </c>
      <c r="H59" s="374">
        <f>'2.) Gewinn- und Verlustrechnung'!I45</f>
        <v>0</v>
      </c>
      <c r="I59" s="374">
        <f>'2.) Gewinn- und Verlustrechnung'!J45</f>
        <v>0</v>
      </c>
      <c r="J59" s="374">
        <f>'2.) Gewinn- und Verlustrechnung'!K45</f>
        <v>0</v>
      </c>
      <c r="K59" s="374">
        <f>'2.) Gewinn- und Verlustrechnung'!L45</f>
        <v>0</v>
      </c>
      <c r="L59" s="374">
        <f>'2.) Gewinn- und Verlustrechnung'!M45</f>
        <v>0</v>
      </c>
      <c r="M59" s="374">
        <f>'2.) Gewinn- und Verlustrechnung'!N45</f>
        <v>180</v>
      </c>
      <c r="N59" s="374">
        <f>'2.) Gewinn- und Verlustrechnung'!O45</f>
        <v>900</v>
      </c>
      <c r="O59" s="374">
        <f>'2.) Gewinn- und Verlustrechnung'!P45</f>
        <v>180</v>
      </c>
      <c r="P59" s="380">
        <f>'2.) Gewinn- und Verlustrechnung'!Q45</f>
        <v>1260</v>
      </c>
      <c r="Q59" s="374">
        <f>'2.) Gewinn- und Verlustrechnung'!R45</f>
        <v>250</v>
      </c>
      <c r="R59" s="374">
        <f>'2.) Gewinn- und Verlustrechnung'!S45</f>
        <v>350</v>
      </c>
      <c r="S59" s="374">
        <f>'2.) Gewinn- und Verlustrechnung'!T45</f>
        <v>350</v>
      </c>
      <c r="T59" s="374">
        <f>'2.) Gewinn- und Verlustrechnung'!U45</f>
        <v>500</v>
      </c>
      <c r="U59" s="374">
        <f>'2.) Gewinn- und Verlustrechnung'!V45</f>
        <v>500</v>
      </c>
      <c r="V59" s="374">
        <f>'2.) Gewinn- und Verlustrechnung'!W45</f>
        <v>600</v>
      </c>
      <c r="W59" s="374">
        <f>'2.) Gewinn- und Verlustrechnung'!X45</f>
        <v>700</v>
      </c>
      <c r="X59" s="374">
        <f>'2.) Gewinn- und Verlustrechnung'!Y45</f>
        <v>800</v>
      </c>
      <c r="Y59" s="374">
        <f>'2.) Gewinn- und Verlustrechnung'!Z45</f>
        <v>720</v>
      </c>
      <c r="Z59" s="374">
        <f>'2.) Gewinn- und Verlustrechnung'!AA45</f>
        <v>880</v>
      </c>
      <c r="AA59" s="374">
        <f>'2.) Gewinn- und Verlustrechnung'!AB45</f>
        <v>1200</v>
      </c>
      <c r="AB59" s="374">
        <f>'2.) Gewinn- und Verlustrechnung'!AC45</f>
        <v>600</v>
      </c>
      <c r="AC59" s="380">
        <f>'2.) Gewinn- und Verlustrechnung'!AD45</f>
        <v>7450</v>
      </c>
      <c r="AD59" s="374">
        <f>'2.) Gewinn- und Verlustrechnung'!AE45</f>
        <v>525</v>
      </c>
      <c r="AE59" s="374">
        <f>'2.) Gewinn- und Verlustrechnung'!AF45</f>
        <v>630</v>
      </c>
      <c r="AF59" s="374">
        <f>'2.) Gewinn- und Verlustrechnung'!AG45</f>
        <v>805</v>
      </c>
      <c r="AG59" s="374">
        <f>'2.) Gewinn- und Verlustrechnung'!AH45</f>
        <v>1050</v>
      </c>
      <c r="AH59" s="374">
        <f>'2.) Gewinn- und Verlustrechnung'!AI45</f>
        <v>1050</v>
      </c>
      <c r="AI59" s="374">
        <f>'2.) Gewinn- und Verlustrechnung'!AJ45</f>
        <v>1400</v>
      </c>
      <c r="AJ59" s="374">
        <f>'2.) Gewinn- und Verlustrechnung'!AK45</f>
        <v>1925</v>
      </c>
      <c r="AK59" s="374">
        <f>'2.) Gewinn- und Verlustrechnung'!AL45</f>
        <v>2450</v>
      </c>
      <c r="AL59" s="374">
        <f>'2.) Gewinn- und Verlustrechnung'!AM45</f>
        <v>3150</v>
      </c>
      <c r="AM59" s="374">
        <f>'2.) Gewinn- und Verlustrechnung'!AN45</f>
        <v>4200</v>
      </c>
      <c r="AN59" s="374">
        <f>'2.) Gewinn- und Verlustrechnung'!AO45</f>
        <v>4200</v>
      </c>
      <c r="AO59" s="374">
        <f>'2.) Gewinn- und Verlustrechnung'!AP45</f>
        <v>4200</v>
      </c>
      <c r="AP59" s="383">
        <f>'2.) Gewinn- und Verlustrechnung'!AQ45</f>
        <v>25585</v>
      </c>
    </row>
    <row r="60" spans="1:42" s="243" customFormat="1" hidden="1" outlineLevel="1">
      <c r="A60" s="287"/>
      <c r="B60" s="292">
        <f>'2.) Gewinn- und Verlustrechnung'!B46</f>
        <v>0</v>
      </c>
      <c r="C60" s="258" t="str">
        <f>'2.) Gewinn- und Verlustrechnung'!C46</f>
        <v>Vorsteuer</v>
      </c>
      <c r="D60" s="374">
        <f>'2.) Gewinn- und Verlustrechnung'!E46</f>
        <v>0</v>
      </c>
      <c r="E60" s="374">
        <f>'2.) Gewinn- und Verlustrechnung'!F46</f>
        <v>0</v>
      </c>
      <c r="F60" s="374">
        <f>'2.) Gewinn- und Verlustrechnung'!G46</f>
        <v>0</v>
      </c>
      <c r="G60" s="374">
        <f>'2.) Gewinn- und Verlustrechnung'!H46</f>
        <v>0</v>
      </c>
      <c r="H60" s="374">
        <f>'2.) Gewinn- und Verlustrechnung'!I46</f>
        <v>0</v>
      </c>
      <c r="I60" s="374">
        <f>'2.) Gewinn- und Verlustrechnung'!J46</f>
        <v>0</v>
      </c>
      <c r="J60" s="374">
        <f>'2.) Gewinn- und Verlustrechnung'!K46</f>
        <v>0</v>
      </c>
      <c r="K60" s="374">
        <f>'2.) Gewinn- und Verlustrechnung'!L46</f>
        <v>0</v>
      </c>
      <c r="L60" s="374">
        <f>'2.) Gewinn- und Verlustrechnung'!M46</f>
        <v>0</v>
      </c>
      <c r="M60" s="374">
        <f>'2.) Gewinn- und Verlustrechnung'!N46</f>
        <v>34.200000000000003</v>
      </c>
      <c r="N60" s="374">
        <f>'2.) Gewinn- und Verlustrechnung'!O46</f>
        <v>171</v>
      </c>
      <c r="O60" s="374">
        <f>'2.) Gewinn- und Verlustrechnung'!P46</f>
        <v>34.200000000000003</v>
      </c>
      <c r="P60" s="380">
        <f>'2.) Gewinn- und Verlustrechnung'!Q46</f>
        <v>239.39999999999998</v>
      </c>
      <c r="Q60" s="374">
        <f>'2.) Gewinn- und Verlustrechnung'!R46</f>
        <v>47.5</v>
      </c>
      <c r="R60" s="374">
        <f>'2.) Gewinn- und Verlustrechnung'!S46</f>
        <v>66.5</v>
      </c>
      <c r="S60" s="374">
        <f>'2.) Gewinn- und Verlustrechnung'!T46</f>
        <v>66.5</v>
      </c>
      <c r="T60" s="374">
        <f>'2.) Gewinn- und Verlustrechnung'!U46</f>
        <v>95</v>
      </c>
      <c r="U60" s="374">
        <f>'2.) Gewinn- und Verlustrechnung'!V46</f>
        <v>95</v>
      </c>
      <c r="V60" s="374">
        <f>'2.) Gewinn- und Verlustrechnung'!W46</f>
        <v>114</v>
      </c>
      <c r="W60" s="374">
        <f>'2.) Gewinn- und Verlustrechnung'!X46</f>
        <v>133</v>
      </c>
      <c r="X60" s="374">
        <f>'2.) Gewinn- und Verlustrechnung'!Y46</f>
        <v>152</v>
      </c>
      <c r="Y60" s="374">
        <f>'2.) Gewinn- und Verlustrechnung'!Z46</f>
        <v>136.80000000000001</v>
      </c>
      <c r="Z60" s="374">
        <f>'2.) Gewinn- und Verlustrechnung'!AA46</f>
        <v>167.2</v>
      </c>
      <c r="AA60" s="374">
        <f>'2.) Gewinn- und Verlustrechnung'!AB46</f>
        <v>228</v>
      </c>
      <c r="AB60" s="374">
        <f>'2.) Gewinn- und Verlustrechnung'!AC46</f>
        <v>114</v>
      </c>
      <c r="AC60" s="380">
        <f>'2.) Gewinn- und Verlustrechnung'!AD46</f>
        <v>1415.5</v>
      </c>
      <c r="AD60" s="374">
        <f>'2.) Gewinn- und Verlustrechnung'!AE46</f>
        <v>99.75</v>
      </c>
      <c r="AE60" s="374">
        <f>'2.) Gewinn- und Verlustrechnung'!AF46</f>
        <v>119.7</v>
      </c>
      <c r="AF60" s="374">
        <f>'2.) Gewinn- und Verlustrechnung'!AG46</f>
        <v>152.94999999999999</v>
      </c>
      <c r="AG60" s="374">
        <f>'2.) Gewinn- und Verlustrechnung'!AH46</f>
        <v>199.5</v>
      </c>
      <c r="AH60" s="374">
        <f>'2.) Gewinn- und Verlustrechnung'!AI46</f>
        <v>199.5</v>
      </c>
      <c r="AI60" s="374">
        <f>'2.) Gewinn- und Verlustrechnung'!AJ46</f>
        <v>266</v>
      </c>
      <c r="AJ60" s="374">
        <f>'2.) Gewinn- und Verlustrechnung'!AK46</f>
        <v>365.75</v>
      </c>
      <c r="AK60" s="374">
        <f>'2.) Gewinn- und Verlustrechnung'!AL46</f>
        <v>465.5</v>
      </c>
      <c r="AL60" s="374">
        <f>'2.) Gewinn- und Verlustrechnung'!AM46</f>
        <v>598.5</v>
      </c>
      <c r="AM60" s="374">
        <f>'2.) Gewinn- und Verlustrechnung'!AN46</f>
        <v>798</v>
      </c>
      <c r="AN60" s="374">
        <f>'2.) Gewinn- und Verlustrechnung'!AO46</f>
        <v>798</v>
      </c>
      <c r="AO60" s="374">
        <f>'2.) Gewinn- und Verlustrechnung'!AP46</f>
        <v>798</v>
      </c>
      <c r="AP60" s="383">
        <f>'2.) Gewinn- und Verlustrechnung'!AQ46</f>
        <v>4861.1499999999996</v>
      </c>
    </row>
    <row r="61" spans="1:42" s="60" customFormat="1" hidden="1" outlineLevel="1">
      <c r="A61" s="285"/>
      <c r="B61" s="318" t="str">
        <f>'2.) Gewinn- und Verlustrechnung'!B47</f>
        <v>"WalletSound"</v>
      </c>
      <c r="C61" s="319"/>
      <c r="D61" s="507"/>
      <c r="E61" s="507"/>
      <c r="F61" s="507"/>
      <c r="G61" s="507"/>
      <c r="H61" s="507"/>
      <c r="I61" s="507"/>
      <c r="J61" s="507"/>
      <c r="K61" s="507"/>
      <c r="L61" s="507"/>
      <c r="M61" s="507"/>
      <c r="N61" s="507"/>
      <c r="O61" s="508"/>
      <c r="P61" s="375"/>
      <c r="Q61" s="506"/>
      <c r="R61" s="507"/>
      <c r="S61" s="507"/>
      <c r="T61" s="507"/>
      <c r="U61" s="507"/>
      <c r="V61" s="507"/>
      <c r="W61" s="507"/>
      <c r="X61" s="507"/>
      <c r="Y61" s="507"/>
      <c r="Z61" s="507"/>
      <c r="AA61" s="507"/>
      <c r="AB61" s="508"/>
      <c r="AC61" s="375"/>
      <c r="AD61" s="506"/>
      <c r="AE61" s="507"/>
      <c r="AF61" s="507"/>
      <c r="AG61" s="507"/>
      <c r="AH61" s="507"/>
      <c r="AI61" s="507"/>
      <c r="AJ61" s="507"/>
      <c r="AK61" s="507"/>
      <c r="AL61" s="507"/>
      <c r="AM61" s="507"/>
      <c r="AN61" s="507"/>
      <c r="AO61" s="508"/>
      <c r="AP61" s="376"/>
    </row>
    <row r="62" spans="1:42" s="239" customFormat="1" hidden="1" outlineLevel="1">
      <c r="A62" s="286"/>
      <c r="B62" s="292">
        <f>'2.) Gewinn- und Verlustrechnung'!B48</f>
        <v>0</v>
      </c>
      <c r="C62" s="258" t="str">
        <f>'2.) Gewinn- und Verlustrechnung'!C48</f>
        <v>Anzahl Kunden</v>
      </c>
      <c r="D62" s="378">
        <f>'2.) Gewinn- und Verlustrechnung'!E48</f>
        <v>0</v>
      </c>
      <c r="E62" s="378">
        <f>'2.) Gewinn- und Verlustrechnung'!F48</f>
        <v>0</v>
      </c>
      <c r="F62" s="378">
        <f>'2.) Gewinn- und Verlustrechnung'!G48</f>
        <v>0</v>
      </c>
      <c r="G62" s="378">
        <f>'2.) Gewinn- und Verlustrechnung'!H48</f>
        <v>0</v>
      </c>
      <c r="H62" s="378">
        <f>'2.) Gewinn- und Verlustrechnung'!I48</f>
        <v>0</v>
      </c>
      <c r="I62" s="378">
        <f>'2.) Gewinn- und Verlustrechnung'!J48</f>
        <v>0</v>
      </c>
      <c r="J62" s="378">
        <f>'2.) Gewinn- und Verlustrechnung'!K48</f>
        <v>0</v>
      </c>
      <c r="K62" s="378">
        <f>'2.) Gewinn- und Verlustrechnung'!L48</f>
        <v>0</v>
      </c>
      <c r="L62" s="378">
        <f>'2.) Gewinn- und Verlustrechnung'!M48</f>
        <v>0</v>
      </c>
      <c r="M62" s="378">
        <f>'2.) Gewinn- und Verlustrechnung'!N48</f>
        <v>0</v>
      </c>
      <c r="N62" s="378">
        <f>'2.) Gewinn- und Verlustrechnung'!O48</f>
        <v>0</v>
      </c>
      <c r="O62" s="378">
        <f>'2.) Gewinn- und Verlustrechnung'!P48</f>
        <v>0</v>
      </c>
      <c r="P62" s="379">
        <f>'2.) Gewinn- und Verlustrechnung'!Q48</f>
        <v>0</v>
      </c>
      <c r="Q62" s="378">
        <f>'2.) Gewinn- und Verlustrechnung'!R48</f>
        <v>0</v>
      </c>
      <c r="R62" s="378">
        <f>'2.) Gewinn- und Verlustrechnung'!S48</f>
        <v>0</v>
      </c>
      <c r="S62" s="378">
        <f>'2.) Gewinn- und Verlustrechnung'!T48</f>
        <v>0</v>
      </c>
      <c r="T62" s="378">
        <f>'2.) Gewinn- und Verlustrechnung'!U48</f>
        <v>0</v>
      </c>
      <c r="U62" s="378">
        <f>'2.) Gewinn- und Verlustrechnung'!V48</f>
        <v>5</v>
      </c>
      <c r="V62" s="378">
        <f>'2.) Gewinn- und Verlustrechnung'!W48</f>
        <v>3</v>
      </c>
      <c r="W62" s="378">
        <f>'2.) Gewinn- und Verlustrechnung'!X48</f>
        <v>3</v>
      </c>
      <c r="X62" s="378">
        <f>'2.) Gewinn- und Verlustrechnung'!Y48</f>
        <v>5</v>
      </c>
      <c r="Y62" s="378">
        <f>'2.) Gewinn- und Verlustrechnung'!Z48</f>
        <v>5</v>
      </c>
      <c r="Z62" s="378">
        <f>'2.) Gewinn- und Verlustrechnung'!AA48</f>
        <v>7</v>
      </c>
      <c r="AA62" s="378">
        <f>'2.) Gewinn- und Verlustrechnung'!AB48</f>
        <v>10</v>
      </c>
      <c r="AB62" s="378">
        <f>'2.) Gewinn- und Verlustrechnung'!AC48</f>
        <v>10</v>
      </c>
      <c r="AC62" s="379">
        <f>'2.) Gewinn- und Verlustrechnung'!AD48</f>
        <v>48</v>
      </c>
      <c r="AD62" s="378">
        <f>'2.) Gewinn- und Verlustrechnung'!AE48</f>
        <v>5</v>
      </c>
      <c r="AE62" s="378">
        <f>'2.) Gewinn- und Verlustrechnung'!AF48</f>
        <v>7</v>
      </c>
      <c r="AF62" s="378">
        <f>'2.) Gewinn- und Verlustrechnung'!AG48</f>
        <v>10</v>
      </c>
      <c r="AG62" s="378">
        <f>'2.) Gewinn- und Verlustrechnung'!AH48</f>
        <v>15</v>
      </c>
      <c r="AH62" s="378">
        <f>'2.) Gewinn- und Verlustrechnung'!AI48</f>
        <v>22</v>
      </c>
      <c r="AI62" s="378">
        <f>'2.) Gewinn- und Verlustrechnung'!AJ48</f>
        <v>28</v>
      </c>
      <c r="AJ62" s="378">
        <f>'2.) Gewinn- und Verlustrechnung'!AK48</f>
        <v>28</v>
      </c>
      <c r="AK62" s="378">
        <f>'2.) Gewinn- und Verlustrechnung'!AL48</f>
        <v>35</v>
      </c>
      <c r="AL62" s="378">
        <f>'2.) Gewinn- und Verlustrechnung'!AM48</f>
        <v>45</v>
      </c>
      <c r="AM62" s="378">
        <f>'2.) Gewinn- und Verlustrechnung'!AN48</f>
        <v>50</v>
      </c>
      <c r="AN62" s="378">
        <f>'2.) Gewinn- und Verlustrechnung'!AO48</f>
        <v>60</v>
      </c>
      <c r="AO62" s="378">
        <f>'2.) Gewinn- und Verlustrechnung'!AP48</f>
        <v>80</v>
      </c>
      <c r="AP62" s="382">
        <f>'2.) Gewinn- und Verlustrechnung'!AQ48</f>
        <v>385</v>
      </c>
    </row>
    <row r="63" spans="1:42" s="239" customFormat="1" hidden="1" outlineLevel="1">
      <c r="A63" s="286"/>
      <c r="B63" s="292">
        <f>'2.) Gewinn- und Verlustrechnung'!B49</f>
        <v>0</v>
      </c>
      <c r="C63" s="258" t="str">
        <f>'2.) Gewinn- und Verlustrechnung'!C49</f>
        <v xml:space="preserve">   Verkaufte Menge</v>
      </c>
      <c r="D63" s="378">
        <f>'2.) Gewinn- und Verlustrechnung'!E49</f>
        <v>0</v>
      </c>
      <c r="E63" s="378">
        <f>'2.) Gewinn- und Verlustrechnung'!F49</f>
        <v>0</v>
      </c>
      <c r="F63" s="378">
        <f>'2.) Gewinn- und Verlustrechnung'!G49</f>
        <v>0</v>
      </c>
      <c r="G63" s="378">
        <f>'2.) Gewinn- und Verlustrechnung'!H49</f>
        <v>0</v>
      </c>
      <c r="H63" s="378">
        <f>'2.) Gewinn- und Verlustrechnung'!I49</f>
        <v>0</v>
      </c>
      <c r="I63" s="378">
        <f>'2.) Gewinn- und Verlustrechnung'!J49</f>
        <v>0</v>
      </c>
      <c r="J63" s="378">
        <f>'2.) Gewinn- und Verlustrechnung'!K49</f>
        <v>0</v>
      </c>
      <c r="K63" s="378">
        <f>'2.) Gewinn- und Verlustrechnung'!L49</f>
        <v>0</v>
      </c>
      <c r="L63" s="378">
        <f>'2.) Gewinn- und Verlustrechnung'!M49</f>
        <v>0</v>
      </c>
      <c r="M63" s="378">
        <f>'2.) Gewinn- und Verlustrechnung'!N49</f>
        <v>0</v>
      </c>
      <c r="N63" s="378">
        <f>'2.) Gewinn- und Verlustrechnung'!O49</f>
        <v>0</v>
      </c>
      <c r="O63" s="378">
        <f>'2.) Gewinn- und Verlustrechnung'!P49</f>
        <v>0</v>
      </c>
      <c r="P63" s="379">
        <f>'2.) Gewinn- und Verlustrechnung'!Q49</f>
        <v>0</v>
      </c>
      <c r="Q63" s="378">
        <f>'2.) Gewinn- und Verlustrechnung'!R49</f>
        <v>0</v>
      </c>
      <c r="R63" s="378">
        <f>'2.) Gewinn- und Verlustrechnung'!S49</f>
        <v>0</v>
      </c>
      <c r="S63" s="378">
        <f>'2.) Gewinn- und Verlustrechnung'!T49</f>
        <v>0</v>
      </c>
      <c r="T63" s="378">
        <f>'2.) Gewinn- und Verlustrechnung'!U49</f>
        <v>5</v>
      </c>
      <c r="U63" s="378">
        <f>'2.) Gewinn- und Verlustrechnung'!V49</f>
        <v>3</v>
      </c>
      <c r="V63" s="378">
        <f>'2.) Gewinn- und Verlustrechnung'!W49</f>
        <v>3</v>
      </c>
      <c r="W63" s="378">
        <f>'2.) Gewinn- und Verlustrechnung'!X49</f>
        <v>5</v>
      </c>
      <c r="X63" s="378">
        <f>'2.) Gewinn- und Verlustrechnung'!Y49</f>
        <v>5</v>
      </c>
      <c r="Y63" s="378">
        <f>'2.) Gewinn- und Verlustrechnung'!Z49</f>
        <v>7</v>
      </c>
      <c r="Z63" s="378">
        <f>'2.) Gewinn- und Verlustrechnung'!AA49</f>
        <v>10</v>
      </c>
      <c r="AA63" s="378">
        <f>'2.) Gewinn- und Verlustrechnung'!AB49</f>
        <v>10</v>
      </c>
      <c r="AB63" s="378">
        <f>'2.) Gewinn- und Verlustrechnung'!AC49</f>
        <v>5</v>
      </c>
      <c r="AC63" s="379">
        <f>'2.) Gewinn- und Verlustrechnung'!AD49</f>
        <v>53</v>
      </c>
      <c r="AD63" s="378">
        <f>'2.) Gewinn- und Verlustrechnung'!AE49</f>
        <v>7</v>
      </c>
      <c r="AE63" s="378">
        <f>'2.) Gewinn- und Verlustrechnung'!AF49</f>
        <v>10</v>
      </c>
      <c r="AF63" s="378">
        <f>'2.) Gewinn- und Verlustrechnung'!AG49</f>
        <v>15</v>
      </c>
      <c r="AG63" s="378">
        <f>'2.) Gewinn- und Verlustrechnung'!AH49</f>
        <v>22</v>
      </c>
      <c r="AH63" s="378">
        <f>'2.) Gewinn- und Verlustrechnung'!AI49</f>
        <v>28</v>
      </c>
      <c r="AI63" s="378">
        <f>'2.) Gewinn- und Verlustrechnung'!AJ49</f>
        <v>28</v>
      </c>
      <c r="AJ63" s="378">
        <f>'2.) Gewinn- und Verlustrechnung'!AK49</f>
        <v>35</v>
      </c>
      <c r="AK63" s="378">
        <f>'2.) Gewinn- und Verlustrechnung'!AL49</f>
        <v>45</v>
      </c>
      <c r="AL63" s="378">
        <f>'2.) Gewinn- und Verlustrechnung'!AM49</f>
        <v>50</v>
      </c>
      <c r="AM63" s="378">
        <f>'2.) Gewinn- und Verlustrechnung'!AN49</f>
        <v>60</v>
      </c>
      <c r="AN63" s="378">
        <f>'2.) Gewinn- und Verlustrechnung'!AO49</f>
        <v>80</v>
      </c>
      <c r="AO63" s="378">
        <f>'2.) Gewinn- und Verlustrechnung'!AP49</f>
        <v>80</v>
      </c>
      <c r="AP63" s="382">
        <f>'2.) Gewinn- und Verlustrechnung'!AQ49</f>
        <v>460</v>
      </c>
    </row>
    <row r="64" spans="1:42" s="242" customFormat="1" hidden="1" outlineLevel="1">
      <c r="A64" s="288"/>
      <c r="B64" s="292">
        <f>'2.) Gewinn- und Verlustrechnung'!B50</f>
        <v>0</v>
      </c>
      <c r="C64" s="258" t="str">
        <f>'2.) Gewinn- und Verlustrechnung'!C50</f>
        <v xml:space="preserve"> x Herstellungskosten pro Einheit</v>
      </c>
      <c r="D64" s="374">
        <f>'2.) Gewinn- und Verlustrechnung'!E50</f>
        <v>0</v>
      </c>
      <c r="E64" s="374">
        <f>'2.) Gewinn- und Verlustrechnung'!F50</f>
        <v>0</v>
      </c>
      <c r="F64" s="374">
        <f>'2.) Gewinn- und Verlustrechnung'!G50</f>
        <v>0</v>
      </c>
      <c r="G64" s="374">
        <f>'2.) Gewinn- und Verlustrechnung'!H50</f>
        <v>0</v>
      </c>
      <c r="H64" s="374">
        <f>'2.) Gewinn- und Verlustrechnung'!I50</f>
        <v>0</v>
      </c>
      <c r="I64" s="374">
        <f>'2.) Gewinn- und Verlustrechnung'!J50</f>
        <v>0</v>
      </c>
      <c r="J64" s="374">
        <f>'2.) Gewinn- und Verlustrechnung'!K50</f>
        <v>0</v>
      </c>
      <c r="K64" s="374">
        <f>'2.) Gewinn- und Verlustrechnung'!L50</f>
        <v>0</v>
      </c>
      <c r="L64" s="374">
        <f>'2.) Gewinn- und Verlustrechnung'!M50</f>
        <v>0</v>
      </c>
      <c r="M64" s="374">
        <f>'2.) Gewinn- und Verlustrechnung'!N50</f>
        <v>0</v>
      </c>
      <c r="N64" s="374">
        <f>'2.) Gewinn- und Verlustrechnung'!O50</f>
        <v>0</v>
      </c>
      <c r="O64" s="374">
        <f>'2.) Gewinn- und Verlustrechnung'!P50</f>
        <v>0</v>
      </c>
      <c r="P64" s="380">
        <f>'2.) Gewinn- und Verlustrechnung'!Q50</f>
        <v>0</v>
      </c>
      <c r="Q64" s="374">
        <f>'2.) Gewinn- und Verlustrechnung'!R50</f>
        <v>15</v>
      </c>
      <c r="R64" s="374">
        <f>'2.) Gewinn- und Verlustrechnung'!S50</f>
        <v>15</v>
      </c>
      <c r="S64" s="374">
        <f>'2.) Gewinn- und Verlustrechnung'!T50</f>
        <v>15</v>
      </c>
      <c r="T64" s="374">
        <f>'2.) Gewinn- und Verlustrechnung'!U50</f>
        <v>15</v>
      </c>
      <c r="U64" s="374">
        <f>'2.) Gewinn- und Verlustrechnung'!V50</f>
        <v>15</v>
      </c>
      <c r="V64" s="374">
        <f>'2.) Gewinn- und Verlustrechnung'!W50</f>
        <v>15</v>
      </c>
      <c r="W64" s="374">
        <f>'2.) Gewinn- und Verlustrechnung'!X50</f>
        <v>15</v>
      </c>
      <c r="X64" s="374">
        <f>'2.) Gewinn- und Verlustrechnung'!Y50</f>
        <v>15</v>
      </c>
      <c r="Y64" s="374">
        <f>'2.) Gewinn- und Verlustrechnung'!Z50</f>
        <v>15</v>
      </c>
      <c r="Z64" s="374">
        <f>'2.) Gewinn- und Verlustrechnung'!AA50</f>
        <v>15</v>
      </c>
      <c r="AA64" s="374">
        <f>'2.) Gewinn- und Verlustrechnung'!AB50</f>
        <v>15</v>
      </c>
      <c r="AB64" s="374">
        <f>'2.) Gewinn- und Verlustrechnung'!AC50</f>
        <v>15</v>
      </c>
      <c r="AC64" s="380">
        <f>'2.) Gewinn- und Verlustrechnung'!AD50</f>
        <v>0</v>
      </c>
      <c r="AD64" s="374">
        <f>'2.) Gewinn- und Verlustrechnung'!AE50</f>
        <v>12</v>
      </c>
      <c r="AE64" s="374">
        <f>'2.) Gewinn- und Verlustrechnung'!AF50</f>
        <v>12</v>
      </c>
      <c r="AF64" s="374">
        <f>'2.) Gewinn- und Verlustrechnung'!AG50</f>
        <v>12</v>
      </c>
      <c r="AG64" s="374">
        <f>'2.) Gewinn- und Verlustrechnung'!AH50</f>
        <v>12</v>
      </c>
      <c r="AH64" s="374">
        <f>'2.) Gewinn- und Verlustrechnung'!AI50</f>
        <v>12</v>
      </c>
      <c r="AI64" s="374">
        <f>'2.) Gewinn- und Verlustrechnung'!AJ50</f>
        <v>12</v>
      </c>
      <c r="AJ64" s="374">
        <f>'2.) Gewinn- und Verlustrechnung'!AK50</f>
        <v>12</v>
      </c>
      <c r="AK64" s="374">
        <f>'2.) Gewinn- und Verlustrechnung'!AL50</f>
        <v>12</v>
      </c>
      <c r="AL64" s="374">
        <f>'2.) Gewinn- und Verlustrechnung'!AM50</f>
        <v>12</v>
      </c>
      <c r="AM64" s="374">
        <f>'2.) Gewinn- und Verlustrechnung'!AN50</f>
        <v>12</v>
      </c>
      <c r="AN64" s="374">
        <f>'2.) Gewinn- und Verlustrechnung'!AO50</f>
        <v>12</v>
      </c>
      <c r="AO64" s="374">
        <f>'2.) Gewinn- und Verlustrechnung'!AP50</f>
        <v>12</v>
      </c>
      <c r="AP64" s="383">
        <f>'2.) Gewinn- und Verlustrechnung'!AQ50</f>
        <v>0</v>
      </c>
    </row>
    <row r="65" spans="1:42" s="242" customFormat="1" hidden="1" outlineLevel="1">
      <c r="A65" s="288"/>
      <c r="B65" s="292">
        <f>'2.) Gewinn- und Verlustrechnung'!B51</f>
        <v>0</v>
      </c>
      <c r="C65" s="258" t="str">
        <f>'2.) Gewinn- und Verlustrechnung'!C51</f>
        <v xml:space="preserve"> = Herstellungskosten "WalletSound"</v>
      </c>
      <c r="D65" s="374">
        <f>'2.) Gewinn- und Verlustrechnung'!E51</f>
        <v>0</v>
      </c>
      <c r="E65" s="374">
        <f>'2.) Gewinn- und Verlustrechnung'!F51</f>
        <v>0</v>
      </c>
      <c r="F65" s="374">
        <f>'2.) Gewinn- und Verlustrechnung'!G51</f>
        <v>0</v>
      </c>
      <c r="G65" s="374">
        <f>'2.) Gewinn- und Verlustrechnung'!H51</f>
        <v>0</v>
      </c>
      <c r="H65" s="374">
        <f>'2.) Gewinn- und Verlustrechnung'!I51</f>
        <v>0</v>
      </c>
      <c r="I65" s="374">
        <f>'2.) Gewinn- und Verlustrechnung'!J51</f>
        <v>0</v>
      </c>
      <c r="J65" s="374">
        <f>'2.) Gewinn- und Verlustrechnung'!K51</f>
        <v>0</v>
      </c>
      <c r="K65" s="374">
        <f>'2.) Gewinn- und Verlustrechnung'!L51</f>
        <v>0</v>
      </c>
      <c r="L65" s="374">
        <f>'2.) Gewinn- und Verlustrechnung'!M51</f>
        <v>0</v>
      </c>
      <c r="M65" s="374">
        <f>'2.) Gewinn- und Verlustrechnung'!N51</f>
        <v>0</v>
      </c>
      <c r="N65" s="374">
        <f>'2.) Gewinn- und Verlustrechnung'!O51</f>
        <v>0</v>
      </c>
      <c r="O65" s="374">
        <f>'2.) Gewinn- und Verlustrechnung'!P51</f>
        <v>0</v>
      </c>
      <c r="P65" s="380">
        <f>'2.) Gewinn- und Verlustrechnung'!Q51</f>
        <v>0</v>
      </c>
      <c r="Q65" s="374">
        <f>'2.) Gewinn- und Verlustrechnung'!R51</f>
        <v>0</v>
      </c>
      <c r="R65" s="374">
        <f>'2.) Gewinn- und Verlustrechnung'!S51</f>
        <v>0</v>
      </c>
      <c r="S65" s="374">
        <f>'2.) Gewinn- und Verlustrechnung'!T51</f>
        <v>0</v>
      </c>
      <c r="T65" s="374">
        <f>'2.) Gewinn- und Verlustrechnung'!U51</f>
        <v>75</v>
      </c>
      <c r="U65" s="374">
        <f>'2.) Gewinn- und Verlustrechnung'!V51</f>
        <v>45</v>
      </c>
      <c r="V65" s="374">
        <f>'2.) Gewinn- und Verlustrechnung'!W51</f>
        <v>45</v>
      </c>
      <c r="W65" s="374">
        <f>'2.) Gewinn- und Verlustrechnung'!X51</f>
        <v>75</v>
      </c>
      <c r="X65" s="374">
        <f>'2.) Gewinn- und Verlustrechnung'!Y51</f>
        <v>75</v>
      </c>
      <c r="Y65" s="374">
        <f>'2.) Gewinn- und Verlustrechnung'!Z51</f>
        <v>105</v>
      </c>
      <c r="Z65" s="374">
        <f>'2.) Gewinn- und Verlustrechnung'!AA51</f>
        <v>150</v>
      </c>
      <c r="AA65" s="374">
        <f>'2.) Gewinn- und Verlustrechnung'!AB51</f>
        <v>150</v>
      </c>
      <c r="AB65" s="374">
        <f>'2.) Gewinn- und Verlustrechnung'!AC51</f>
        <v>75</v>
      </c>
      <c r="AC65" s="380">
        <f>'2.) Gewinn- und Verlustrechnung'!AD51</f>
        <v>795</v>
      </c>
      <c r="AD65" s="374">
        <f>'2.) Gewinn- und Verlustrechnung'!AE51</f>
        <v>84</v>
      </c>
      <c r="AE65" s="374">
        <f>'2.) Gewinn- und Verlustrechnung'!AF51</f>
        <v>120</v>
      </c>
      <c r="AF65" s="374">
        <f>'2.) Gewinn- und Verlustrechnung'!AG51</f>
        <v>180</v>
      </c>
      <c r="AG65" s="374">
        <f>'2.) Gewinn- und Verlustrechnung'!AH51</f>
        <v>264</v>
      </c>
      <c r="AH65" s="374">
        <f>'2.) Gewinn- und Verlustrechnung'!AI51</f>
        <v>336</v>
      </c>
      <c r="AI65" s="374">
        <f>'2.) Gewinn- und Verlustrechnung'!AJ51</f>
        <v>336</v>
      </c>
      <c r="AJ65" s="374">
        <f>'2.) Gewinn- und Verlustrechnung'!AK51</f>
        <v>420</v>
      </c>
      <c r="AK65" s="374">
        <f>'2.) Gewinn- und Verlustrechnung'!AL51</f>
        <v>540</v>
      </c>
      <c r="AL65" s="374">
        <f>'2.) Gewinn- und Verlustrechnung'!AM51</f>
        <v>600</v>
      </c>
      <c r="AM65" s="374">
        <f>'2.) Gewinn- und Verlustrechnung'!AN51</f>
        <v>720</v>
      </c>
      <c r="AN65" s="374">
        <f>'2.) Gewinn- und Verlustrechnung'!AO51</f>
        <v>960</v>
      </c>
      <c r="AO65" s="374">
        <f>'2.) Gewinn- und Verlustrechnung'!AP51</f>
        <v>960</v>
      </c>
      <c r="AP65" s="383">
        <f>'2.) Gewinn- und Verlustrechnung'!AQ51</f>
        <v>5520</v>
      </c>
    </row>
    <row r="66" spans="1:42" s="242" customFormat="1" hidden="1" outlineLevel="1">
      <c r="A66" s="288"/>
      <c r="B66" s="292">
        <f>'2.) Gewinn- und Verlustrechnung'!B52</f>
        <v>0</v>
      </c>
      <c r="C66" s="258" t="str">
        <f>'2.) Gewinn- und Verlustrechnung'!C52</f>
        <v>Vorsteuer</v>
      </c>
      <c r="D66" s="374">
        <f>'2.) Gewinn- und Verlustrechnung'!E52</f>
        <v>0</v>
      </c>
      <c r="E66" s="374">
        <f>'2.) Gewinn- und Verlustrechnung'!F52</f>
        <v>0</v>
      </c>
      <c r="F66" s="374">
        <f>'2.) Gewinn- und Verlustrechnung'!G52</f>
        <v>0</v>
      </c>
      <c r="G66" s="374">
        <f>'2.) Gewinn- und Verlustrechnung'!H52</f>
        <v>0</v>
      </c>
      <c r="H66" s="374">
        <f>'2.) Gewinn- und Verlustrechnung'!I52</f>
        <v>0</v>
      </c>
      <c r="I66" s="374">
        <f>'2.) Gewinn- und Verlustrechnung'!J52</f>
        <v>0</v>
      </c>
      <c r="J66" s="374">
        <f>'2.) Gewinn- und Verlustrechnung'!K52</f>
        <v>0</v>
      </c>
      <c r="K66" s="374">
        <f>'2.) Gewinn- und Verlustrechnung'!L52</f>
        <v>0</v>
      </c>
      <c r="L66" s="374">
        <f>'2.) Gewinn- und Verlustrechnung'!M52</f>
        <v>0</v>
      </c>
      <c r="M66" s="374">
        <f>'2.) Gewinn- und Verlustrechnung'!N52</f>
        <v>0</v>
      </c>
      <c r="N66" s="374">
        <f>'2.) Gewinn- und Verlustrechnung'!O52</f>
        <v>0</v>
      </c>
      <c r="O66" s="374">
        <f>'2.) Gewinn- und Verlustrechnung'!P52</f>
        <v>0</v>
      </c>
      <c r="P66" s="380">
        <f>'2.) Gewinn- und Verlustrechnung'!Q52</f>
        <v>0</v>
      </c>
      <c r="Q66" s="374">
        <f>'2.) Gewinn- und Verlustrechnung'!R52</f>
        <v>0</v>
      </c>
      <c r="R66" s="374">
        <f>'2.) Gewinn- und Verlustrechnung'!S52</f>
        <v>0</v>
      </c>
      <c r="S66" s="374">
        <f>'2.) Gewinn- und Verlustrechnung'!T52</f>
        <v>0</v>
      </c>
      <c r="T66" s="374">
        <f>'2.) Gewinn- und Verlustrechnung'!U52</f>
        <v>14.25</v>
      </c>
      <c r="U66" s="374">
        <f>'2.) Gewinn- und Verlustrechnung'!V52</f>
        <v>8.5500000000000007</v>
      </c>
      <c r="V66" s="374">
        <f>'2.) Gewinn- und Verlustrechnung'!W52</f>
        <v>8.5500000000000007</v>
      </c>
      <c r="W66" s="374">
        <f>'2.) Gewinn- und Verlustrechnung'!X52</f>
        <v>14.25</v>
      </c>
      <c r="X66" s="374">
        <f>'2.) Gewinn- und Verlustrechnung'!Y52</f>
        <v>14.25</v>
      </c>
      <c r="Y66" s="374">
        <f>'2.) Gewinn- und Verlustrechnung'!Z52</f>
        <v>19.95</v>
      </c>
      <c r="Z66" s="374">
        <f>'2.) Gewinn- und Verlustrechnung'!AA52</f>
        <v>28.5</v>
      </c>
      <c r="AA66" s="374">
        <f>'2.) Gewinn- und Verlustrechnung'!AB52</f>
        <v>28.5</v>
      </c>
      <c r="AB66" s="374">
        <f>'2.) Gewinn- und Verlustrechnung'!AC52</f>
        <v>14.25</v>
      </c>
      <c r="AC66" s="380">
        <f>'2.) Gewinn- und Verlustrechnung'!AD52</f>
        <v>151.05000000000001</v>
      </c>
      <c r="AD66" s="374">
        <f>'2.) Gewinn- und Verlustrechnung'!AE52</f>
        <v>15.96</v>
      </c>
      <c r="AE66" s="374">
        <f>'2.) Gewinn- und Verlustrechnung'!AF52</f>
        <v>22.8</v>
      </c>
      <c r="AF66" s="374">
        <f>'2.) Gewinn- und Verlustrechnung'!AG52</f>
        <v>34.200000000000003</v>
      </c>
      <c r="AG66" s="374">
        <f>'2.) Gewinn- und Verlustrechnung'!AH52</f>
        <v>50.160000000000004</v>
      </c>
      <c r="AH66" s="374">
        <f>'2.) Gewinn- und Verlustrechnung'!AI52</f>
        <v>63.84</v>
      </c>
      <c r="AI66" s="374">
        <f>'2.) Gewinn- und Verlustrechnung'!AJ52</f>
        <v>63.84</v>
      </c>
      <c r="AJ66" s="374">
        <f>'2.) Gewinn- und Verlustrechnung'!AK52</f>
        <v>79.8</v>
      </c>
      <c r="AK66" s="374">
        <f>'2.) Gewinn- und Verlustrechnung'!AL52</f>
        <v>102.6</v>
      </c>
      <c r="AL66" s="374">
        <f>'2.) Gewinn- und Verlustrechnung'!AM52</f>
        <v>114</v>
      </c>
      <c r="AM66" s="374">
        <f>'2.) Gewinn- und Verlustrechnung'!AN52</f>
        <v>136.80000000000001</v>
      </c>
      <c r="AN66" s="374">
        <f>'2.) Gewinn- und Verlustrechnung'!AO52</f>
        <v>182.4</v>
      </c>
      <c r="AO66" s="374">
        <f>'2.) Gewinn- und Verlustrechnung'!AP52</f>
        <v>182.4</v>
      </c>
      <c r="AP66" s="383">
        <f>'2.) Gewinn- und Verlustrechnung'!AQ52</f>
        <v>1048.8</v>
      </c>
    </row>
    <row r="67" spans="1:42" s="60" customFormat="1" hidden="1" outlineLevel="1">
      <c r="A67" s="285" t="s">
        <v>48</v>
      </c>
      <c r="B67" s="318" t="str">
        <f>'2.) Gewinn- und Verlustrechnung'!B53</f>
        <v>"BellySound"</v>
      </c>
      <c r="C67" s="319"/>
      <c r="D67" s="507"/>
      <c r="E67" s="507"/>
      <c r="F67" s="507"/>
      <c r="G67" s="507"/>
      <c r="H67" s="507"/>
      <c r="I67" s="507"/>
      <c r="J67" s="507"/>
      <c r="K67" s="507"/>
      <c r="L67" s="507"/>
      <c r="M67" s="507"/>
      <c r="N67" s="507"/>
      <c r="O67" s="508"/>
      <c r="P67" s="375"/>
      <c r="Q67" s="506"/>
      <c r="R67" s="507"/>
      <c r="S67" s="507"/>
      <c r="T67" s="507"/>
      <c r="U67" s="507"/>
      <c r="V67" s="507"/>
      <c r="W67" s="507"/>
      <c r="X67" s="507"/>
      <c r="Y67" s="507"/>
      <c r="Z67" s="507"/>
      <c r="AA67" s="507"/>
      <c r="AB67" s="508"/>
      <c r="AC67" s="375"/>
      <c r="AD67" s="506"/>
      <c r="AE67" s="507"/>
      <c r="AF67" s="507"/>
      <c r="AG67" s="507"/>
      <c r="AH67" s="507"/>
      <c r="AI67" s="507"/>
      <c r="AJ67" s="507"/>
      <c r="AK67" s="507"/>
      <c r="AL67" s="507"/>
      <c r="AM67" s="507"/>
      <c r="AN67" s="507"/>
      <c r="AO67" s="508"/>
      <c r="AP67" s="376"/>
    </row>
    <row r="68" spans="1:42" s="239" customFormat="1" hidden="1" outlineLevel="1">
      <c r="A68" s="286"/>
      <c r="B68" s="292">
        <f>'2.) Gewinn- und Verlustrechnung'!B54</f>
        <v>0</v>
      </c>
      <c r="C68" s="258" t="str">
        <f>'2.) Gewinn- und Verlustrechnung'!C54</f>
        <v>Anzahl Kunden</v>
      </c>
      <c r="D68" s="378">
        <f>'2.) Gewinn- und Verlustrechnung'!E54</f>
        <v>0</v>
      </c>
      <c r="E68" s="378">
        <f>'2.) Gewinn- und Verlustrechnung'!F54</f>
        <v>0</v>
      </c>
      <c r="F68" s="378">
        <f>'2.) Gewinn- und Verlustrechnung'!G54</f>
        <v>0</v>
      </c>
      <c r="G68" s="378">
        <f>'2.) Gewinn- und Verlustrechnung'!H54</f>
        <v>0</v>
      </c>
      <c r="H68" s="378">
        <f>'2.) Gewinn- und Verlustrechnung'!I54</f>
        <v>0</v>
      </c>
      <c r="I68" s="378">
        <f>'2.) Gewinn- und Verlustrechnung'!J54</f>
        <v>0</v>
      </c>
      <c r="J68" s="378">
        <f>'2.) Gewinn- und Verlustrechnung'!K54</f>
        <v>0</v>
      </c>
      <c r="K68" s="378">
        <f>'2.) Gewinn- und Verlustrechnung'!L54</f>
        <v>0</v>
      </c>
      <c r="L68" s="378">
        <f>'2.) Gewinn- und Verlustrechnung'!M54</f>
        <v>0</v>
      </c>
      <c r="M68" s="378">
        <f>'2.) Gewinn- und Verlustrechnung'!N54</f>
        <v>0</v>
      </c>
      <c r="N68" s="378">
        <f>'2.) Gewinn- und Verlustrechnung'!O54</f>
        <v>0</v>
      </c>
      <c r="O68" s="378">
        <f>'2.) Gewinn- und Verlustrechnung'!P54</f>
        <v>0</v>
      </c>
      <c r="P68" s="379">
        <f>'2.) Gewinn- und Verlustrechnung'!Q54</f>
        <v>0</v>
      </c>
      <c r="Q68" s="378">
        <f>'2.) Gewinn- und Verlustrechnung'!R54</f>
        <v>0</v>
      </c>
      <c r="R68" s="378">
        <f>'2.) Gewinn- und Verlustrechnung'!S54</f>
        <v>0</v>
      </c>
      <c r="S68" s="378">
        <f>'2.) Gewinn- und Verlustrechnung'!T54</f>
        <v>0</v>
      </c>
      <c r="T68" s="378">
        <f>'2.) Gewinn- und Verlustrechnung'!U54</f>
        <v>0</v>
      </c>
      <c r="U68" s="378">
        <f>'2.) Gewinn- und Verlustrechnung'!V54</f>
        <v>0</v>
      </c>
      <c r="V68" s="378">
        <f>'2.) Gewinn- und Verlustrechnung'!W54</f>
        <v>0</v>
      </c>
      <c r="W68" s="378">
        <f>'2.) Gewinn- und Verlustrechnung'!X54</f>
        <v>0</v>
      </c>
      <c r="X68" s="378">
        <f>'2.) Gewinn- und Verlustrechnung'!Y54</f>
        <v>0</v>
      </c>
      <c r="Y68" s="378">
        <f>'2.) Gewinn- und Verlustrechnung'!Z54</f>
        <v>0</v>
      </c>
      <c r="Z68" s="378">
        <f>'2.) Gewinn- und Verlustrechnung'!AA54</f>
        <v>0</v>
      </c>
      <c r="AA68" s="378">
        <f>'2.) Gewinn- und Verlustrechnung'!AB54</f>
        <v>5</v>
      </c>
      <c r="AB68" s="378">
        <f>'2.) Gewinn- und Verlustrechnung'!AC54</f>
        <v>5</v>
      </c>
      <c r="AC68" s="379">
        <f>'2.) Gewinn- und Verlustrechnung'!AD54</f>
        <v>10</v>
      </c>
      <c r="AD68" s="378">
        <f>'2.) Gewinn- und Verlustrechnung'!AE54</f>
        <v>3</v>
      </c>
      <c r="AE68" s="378">
        <f>'2.) Gewinn- und Verlustrechnung'!AF54</f>
        <v>4</v>
      </c>
      <c r="AF68" s="378">
        <f>'2.) Gewinn- und Verlustrechnung'!AG54</f>
        <v>5</v>
      </c>
      <c r="AG68" s="378">
        <f>'2.) Gewinn- und Verlustrechnung'!AH54</f>
        <v>10</v>
      </c>
      <c r="AH68" s="378">
        <f>'2.) Gewinn- und Verlustrechnung'!AI54</f>
        <v>15</v>
      </c>
      <c r="AI68" s="378">
        <f>'2.) Gewinn- und Verlustrechnung'!AJ54</f>
        <v>22</v>
      </c>
      <c r="AJ68" s="378">
        <f>'2.) Gewinn- und Verlustrechnung'!AK54</f>
        <v>30</v>
      </c>
      <c r="AK68" s="378">
        <f>'2.) Gewinn- und Verlustrechnung'!AL54</f>
        <v>35</v>
      </c>
      <c r="AL68" s="378">
        <f>'2.) Gewinn- und Verlustrechnung'!AM54</f>
        <v>39</v>
      </c>
      <c r="AM68" s="378">
        <f>'2.) Gewinn- und Verlustrechnung'!AN54</f>
        <v>45</v>
      </c>
      <c r="AN68" s="378">
        <f>'2.) Gewinn- und Verlustrechnung'!AO54</f>
        <v>60</v>
      </c>
      <c r="AO68" s="378">
        <f>'2.) Gewinn- und Verlustrechnung'!AP54</f>
        <v>65</v>
      </c>
      <c r="AP68" s="382">
        <f>'2.) Gewinn- und Verlustrechnung'!AQ54</f>
        <v>333</v>
      </c>
    </row>
    <row r="69" spans="1:42" s="239" customFormat="1" hidden="1" outlineLevel="1">
      <c r="A69" s="286"/>
      <c r="B69" s="292">
        <f>'2.) Gewinn- und Verlustrechnung'!B55</f>
        <v>0</v>
      </c>
      <c r="C69" s="258" t="str">
        <f>'2.) Gewinn- und Verlustrechnung'!C55</f>
        <v xml:space="preserve">   Verkaufte Menge</v>
      </c>
      <c r="D69" s="378">
        <f>'2.) Gewinn- und Verlustrechnung'!E55</f>
        <v>0</v>
      </c>
      <c r="E69" s="378">
        <f>'2.) Gewinn- und Verlustrechnung'!F55</f>
        <v>0</v>
      </c>
      <c r="F69" s="378">
        <f>'2.) Gewinn- und Verlustrechnung'!G55</f>
        <v>0</v>
      </c>
      <c r="G69" s="378">
        <f>'2.) Gewinn- und Verlustrechnung'!H55</f>
        <v>0</v>
      </c>
      <c r="H69" s="378">
        <f>'2.) Gewinn- und Verlustrechnung'!I55</f>
        <v>0</v>
      </c>
      <c r="I69" s="378">
        <f>'2.) Gewinn- und Verlustrechnung'!J55</f>
        <v>0</v>
      </c>
      <c r="J69" s="378">
        <f>'2.) Gewinn- und Verlustrechnung'!K55</f>
        <v>0</v>
      </c>
      <c r="K69" s="378">
        <f>'2.) Gewinn- und Verlustrechnung'!L55</f>
        <v>0</v>
      </c>
      <c r="L69" s="378">
        <f>'2.) Gewinn- und Verlustrechnung'!M55</f>
        <v>0</v>
      </c>
      <c r="M69" s="378">
        <f>'2.) Gewinn- und Verlustrechnung'!N55</f>
        <v>0</v>
      </c>
      <c r="N69" s="378">
        <f>'2.) Gewinn- und Verlustrechnung'!O55</f>
        <v>0</v>
      </c>
      <c r="O69" s="378">
        <f>'2.) Gewinn- und Verlustrechnung'!P55</f>
        <v>0</v>
      </c>
      <c r="P69" s="379">
        <f>'2.) Gewinn- und Verlustrechnung'!Q55</f>
        <v>0</v>
      </c>
      <c r="Q69" s="378">
        <f>'2.) Gewinn- und Verlustrechnung'!R55</f>
        <v>0</v>
      </c>
      <c r="R69" s="378">
        <f>'2.) Gewinn- und Verlustrechnung'!S55</f>
        <v>0</v>
      </c>
      <c r="S69" s="378">
        <f>'2.) Gewinn- und Verlustrechnung'!T55</f>
        <v>0</v>
      </c>
      <c r="T69" s="378">
        <f>'2.) Gewinn- und Verlustrechnung'!U55</f>
        <v>0</v>
      </c>
      <c r="U69" s="378">
        <f>'2.) Gewinn- und Verlustrechnung'!V55</f>
        <v>0</v>
      </c>
      <c r="V69" s="378">
        <f>'2.) Gewinn- und Verlustrechnung'!W55</f>
        <v>0</v>
      </c>
      <c r="W69" s="378">
        <f>'2.) Gewinn- und Verlustrechnung'!X55</f>
        <v>0</v>
      </c>
      <c r="X69" s="378">
        <f>'2.) Gewinn- und Verlustrechnung'!Y55</f>
        <v>0</v>
      </c>
      <c r="Y69" s="378">
        <f>'2.) Gewinn- und Verlustrechnung'!Z55</f>
        <v>0</v>
      </c>
      <c r="Z69" s="378">
        <f>'2.) Gewinn- und Verlustrechnung'!AA55</f>
        <v>5</v>
      </c>
      <c r="AA69" s="378">
        <f>'2.) Gewinn- und Verlustrechnung'!AB55</f>
        <v>5</v>
      </c>
      <c r="AB69" s="378">
        <f>'2.) Gewinn- und Verlustrechnung'!AC55</f>
        <v>3</v>
      </c>
      <c r="AC69" s="379">
        <f>'2.) Gewinn- und Verlustrechnung'!AD55</f>
        <v>13</v>
      </c>
      <c r="AD69" s="378">
        <f>'2.) Gewinn- und Verlustrechnung'!AE55</f>
        <v>4</v>
      </c>
      <c r="AE69" s="378">
        <f>'2.) Gewinn- und Verlustrechnung'!AF55</f>
        <v>5</v>
      </c>
      <c r="AF69" s="378">
        <f>'2.) Gewinn- und Verlustrechnung'!AG55</f>
        <v>10</v>
      </c>
      <c r="AG69" s="378">
        <f>'2.) Gewinn- und Verlustrechnung'!AH55</f>
        <v>15</v>
      </c>
      <c r="AH69" s="378">
        <f>'2.) Gewinn- und Verlustrechnung'!AI55</f>
        <v>22</v>
      </c>
      <c r="AI69" s="378">
        <f>'2.) Gewinn- und Verlustrechnung'!AJ55</f>
        <v>30</v>
      </c>
      <c r="AJ69" s="378">
        <f>'2.) Gewinn- und Verlustrechnung'!AK55</f>
        <v>35</v>
      </c>
      <c r="AK69" s="378">
        <f>'2.) Gewinn- und Verlustrechnung'!AL55</f>
        <v>39</v>
      </c>
      <c r="AL69" s="378">
        <f>'2.) Gewinn- und Verlustrechnung'!AM55</f>
        <v>45</v>
      </c>
      <c r="AM69" s="378">
        <f>'2.) Gewinn- und Verlustrechnung'!AN55</f>
        <v>60</v>
      </c>
      <c r="AN69" s="378">
        <f>'2.) Gewinn- und Verlustrechnung'!AO55</f>
        <v>65</v>
      </c>
      <c r="AO69" s="378">
        <f>'2.) Gewinn- und Verlustrechnung'!AP55</f>
        <v>120</v>
      </c>
      <c r="AP69" s="382">
        <f>'2.) Gewinn- und Verlustrechnung'!AQ55</f>
        <v>450</v>
      </c>
    </row>
    <row r="70" spans="1:42" s="242" customFormat="1" hidden="1" outlineLevel="1">
      <c r="A70" s="288"/>
      <c r="B70" s="292">
        <f>'2.) Gewinn- und Verlustrechnung'!B56</f>
        <v>0</v>
      </c>
      <c r="C70" s="258" t="str">
        <f>'2.) Gewinn- und Verlustrechnung'!C56</f>
        <v xml:space="preserve"> x Herstellungskosten pro Einheit</v>
      </c>
      <c r="D70" s="374">
        <f>'2.) Gewinn- und Verlustrechnung'!E56</f>
        <v>0</v>
      </c>
      <c r="E70" s="374">
        <f>'2.) Gewinn- und Verlustrechnung'!F56</f>
        <v>0</v>
      </c>
      <c r="F70" s="374">
        <f>'2.) Gewinn- und Verlustrechnung'!G56</f>
        <v>0</v>
      </c>
      <c r="G70" s="374">
        <f>'2.) Gewinn- und Verlustrechnung'!H56</f>
        <v>0</v>
      </c>
      <c r="H70" s="374">
        <f>'2.) Gewinn- und Verlustrechnung'!I56</f>
        <v>0</v>
      </c>
      <c r="I70" s="374">
        <f>'2.) Gewinn- und Verlustrechnung'!J56</f>
        <v>0</v>
      </c>
      <c r="J70" s="374">
        <f>'2.) Gewinn- und Verlustrechnung'!K56</f>
        <v>0</v>
      </c>
      <c r="K70" s="374">
        <f>'2.) Gewinn- und Verlustrechnung'!L56</f>
        <v>0</v>
      </c>
      <c r="L70" s="374">
        <f>'2.) Gewinn- und Verlustrechnung'!M56</f>
        <v>0</v>
      </c>
      <c r="M70" s="374">
        <f>'2.) Gewinn- und Verlustrechnung'!N56</f>
        <v>0</v>
      </c>
      <c r="N70" s="374">
        <f>'2.) Gewinn- und Verlustrechnung'!O56</f>
        <v>0</v>
      </c>
      <c r="O70" s="374">
        <f>'2.) Gewinn- und Verlustrechnung'!P56</f>
        <v>0</v>
      </c>
      <c r="P70" s="380">
        <f>'2.) Gewinn- und Verlustrechnung'!Q56</f>
        <v>0</v>
      </c>
      <c r="Q70" s="374">
        <f>'2.) Gewinn- und Verlustrechnung'!R56</f>
        <v>0</v>
      </c>
      <c r="R70" s="374">
        <f>'2.) Gewinn- und Verlustrechnung'!S56</f>
        <v>18</v>
      </c>
      <c r="S70" s="374">
        <f>'2.) Gewinn- und Verlustrechnung'!T56</f>
        <v>18</v>
      </c>
      <c r="T70" s="374">
        <f>'2.) Gewinn- und Verlustrechnung'!U56</f>
        <v>18</v>
      </c>
      <c r="U70" s="374">
        <f>'2.) Gewinn- und Verlustrechnung'!V56</f>
        <v>18</v>
      </c>
      <c r="V70" s="374">
        <f>'2.) Gewinn- und Verlustrechnung'!W56</f>
        <v>18</v>
      </c>
      <c r="W70" s="374">
        <f>'2.) Gewinn- und Verlustrechnung'!X56</f>
        <v>18</v>
      </c>
      <c r="X70" s="374">
        <f>'2.) Gewinn- und Verlustrechnung'!Y56</f>
        <v>18</v>
      </c>
      <c r="Y70" s="374">
        <f>'2.) Gewinn- und Verlustrechnung'!Z56</f>
        <v>15</v>
      </c>
      <c r="Z70" s="374">
        <f>'2.) Gewinn- und Verlustrechnung'!AA56</f>
        <v>15</v>
      </c>
      <c r="AA70" s="374">
        <f>'2.) Gewinn- und Verlustrechnung'!AB56</f>
        <v>15</v>
      </c>
      <c r="AB70" s="374">
        <f>'2.) Gewinn- und Verlustrechnung'!AC56</f>
        <v>15</v>
      </c>
      <c r="AC70" s="380">
        <f>'2.) Gewinn- und Verlustrechnung'!AD56</f>
        <v>0</v>
      </c>
      <c r="AD70" s="374">
        <f>'2.) Gewinn- und Verlustrechnung'!AE56</f>
        <v>12</v>
      </c>
      <c r="AE70" s="374">
        <f>'2.) Gewinn- und Verlustrechnung'!AF56</f>
        <v>12</v>
      </c>
      <c r="AF70" s="374">
        <f>'2.) Gewinn- und Verlustrechnung'!AG56</f>
        <v>12</v>
      </c>
      <c r="AG70" s="374">
        <f>'2.) Gewinn- und Verlustrechnung'!AH56</f>
        <v>12</v>
      </c>
      <c r="AH70" s="374">
        <f>'2.) Gewinn- und Verlustrechnung'!AI56</f>
        <v>12</v>
      </c>
      <c r="AI70" s="374">
        <f>'2.) Gewinn- und Verlustrechnung'!AJ56</f>
        <v>12</v>
      </c>
      <c r="AJ70" s="374">
        <f>'2.) Gewinn- und Verlustrechnung'!AK56</f>
        <v>12</v>
      </c>
      <c r="AK70" s="374">
        <f>'2.) Gewinn- und Verlustrechnung'!AL56</f>
        <v>12</v>
      </c>
      <c r="AL70" s="374">
        <f>'2.) Gewinn- und Verlustrechnung'!AM56</f>
        <v>12</v>
      </c>
      <c r="AM70" s="374">
        <f>'2.) Gewinn- und Verlustrechnung'!AN56</f>
        <v>12</v>
      </c>
      <c r="AN70" s="374">
        <f>'2.) Gewinn- und Verlustrechnung'!AO56</f>
        <v>12</v>
      </c>
      <c r="AO70" s="374">
        <f>'2.) Gewinn- und Verlustrechnung'!AP56</f>
        <v>12</v>
      </c>
      <c r="AP70" s="383">
        <f>'2.) Gewinn- und Verlustrechnung'!AQ56</f>
        <v>0</v>
      </c>
    </row>
    <row r="71" spans="1:42" s="242" customFormat="1" hidden="1" outlineLevel="1">
      <c r="A71" s="288"/>
      <c r="B71" s="292">
        <f>'2.) Gewinn- und Verlustrechnung'!B57</f>
        <v>0</v>
      </c>
      <c r="C71" s="258" t="str">
        <f>'2.) Gewinn- und Verlustrechnung'!C57</f>
        <v xml:space="preserve"> = Herstellungskosten "BellySound"</v>
      </c>
      <c r="D71" s="374">
        <f>'2.) Gewinn- und Verlustrechnung'!E57</f>
        <v>0</v>
      </c>
      <c r="E71" s="374">
        <f>'2.) Gewinn- und Verlustrechnung'!F57</f>
        <v>0</v>
      </c>
      <c r="F71" s="374">
        <f>'2.) Gewinn- und Verlustrechnung'!G57</f>
        <v>0</v>
      </c>
      <c r="G71" s="374">
        <f>'2.) Gewinn- und Verlustrechnung'!H57</f>
        <v>0</v>
      </c>
      <c r="H71" s="374">
        <f>'2.) Gewinn- und Verlustrechnung'!I57</f>
        <v>0</v>
      </c>
      <c r="I71" s="374">
        <f>'2.) Gewinn- und Verlustrechnung'!J57</f>
        <v>0</v>
      </c>
      <c r="J71" s="374">
        <f>'2.) Gewinn- und Verlustrechnung'!K57</f>
        <v>0</v>
      </c>
      <c r="K71" s="374">
        <f>'2.) Gewinn- und Verlustrechnung'!L57</f>
        <v>0</v>
      </c>
      <c r="L71" s="374">
        <f>'2.) Gewinn- und Verlustrechnung'!M57</f>
        <v>0</v>
      </c>
      <c r="M71" s="374">
        <f>'2.) Gewinn- und Verlustrechnung'!N57</f>
        <v>0</v>
      </c>
      <c r="N71" s="374">
        <f>'2.) Gewinn- und Verlustrechnung'!O57</f>
        <v>0</v>
      </c>
      <c r="O71" s="374">
        <f>'2.) Gewinn- und Verlustrechnung'!P57</f>
        <v>0</v>
      </c>
      <c r="P71" s="380">
        <f>'2.) Gewinn- und Verlustrechnung'!Q57</f>
        <v>0</v>
      </c>
      <c r="Q71" s="374">
        <f>'2.) Gewinn- und Verlustrechnung'!R57</f>
        <v>0</v>
      </c>
      <c r="R71" s="374">
        <f>'2.) Gewinn- und Verlustrechnung'!S57</f>
        <v>0</v>
      </c>
      <c r="S71" s="374">
        <f>'2.) Gewinn- und Verlustrechnung'!T57</f>
        <v>0</v>
      </c>
      <c r="T71" s="374">
        <f>'2.) Gewinn- und Verlustrechnung'!U57</f>
        <v>0</v>
      </c>
      <c r="U71" s="374">
        <f>'2.) Gewinn- und Verlustrechnung'!V57</f>
        <v>0</v>
      </c>
      <c r="V71" s="374">
        <f>'2.) Gewinn- und Verlustrechnung'!W57</f>
        <v>0</v>
      </c>
      <c r="W71" s="374">
        <f>'2.) Gewinn- und Verlustrechnung'!X57</f>
        <v>0</v>
      </c>
      <c r="X71" s="374">
        <f>'2.) Gewinn- und Verlustrechnung'!Y57</f>
        <v>0</v>
      </c>
      <c r="Y71" s="374">
        <f>'2.) Gewinn- und Verlustrechnung'!Z57</f>
        <v>0</v>
      </c>
      <c r="Z71" s="374">
        <f>'2.) Gewinn- und Verlustrechnung'!AA57</f>
        <v>75</v>
      </c>
      <c r="AA71" s="374">
        <f>'2.) Gewinn- und Verlustrechnung'!AB57</f>
        <v>75</v>
      </c>
      <c r="AB71" s="374">
        <f>'2.) Gewinn- und Verlustrechnung'!AC57</f>
        <v>45</v>
      </c>
      <c r="AC71" s="380">
        <f>'2.) Gewinn- und Verlustrechnung'!AD57</f>
        <v>195</v>
      </c>
      <c r="AD71" s="374">
        <f>'2.) Gewinn- und Verlustrechnung'!AE57</f>
        <v>48</v>
      </c>
      <c r="AE71" s="374">
        <f>'2.) Gewinn- und Verlustrechnung'!AF57</f>
        <v>60</v>
      </c>
      <c r="AF71" s="374">
        <f>'2.) Gewinn- und Verlustrechnung'!AG57</f>
        <v>120</v>
      </c>
      <c r="AG71" s="374">
        <f>'2.) Gewinn- und Verlustrechnung'!AH57</f>
        <v>180</v>
      </c>
      <c r="AH71" s="374">
        <f>'2.) Gewinn- und Verlustrechnung'!AI57</f>
        <v>264</v>
      </c>
      <c r="AI71" s="374">
        <f>'2.) Gewinn- und Verlustrechnung'!AJ57</f>
        <v>360</v>
      </c>
      <c r="AJ71" s="374">
        <f>'2.) Gewinn- und Verlustrechnung'!AK57</f>
        <v>420</v>
      </c>
      <c r="AK71" s="374">
        <f>'2.) Gewinn- und Verlustrechnung'!AL57</f>
        <v>468</v>
      </c>
      <c r="AL71" s="374">
        <f>'2.) Gewinn- und Verlustrechnung'!AM57</f>
        <v>540</v>
      </c>
      <c r="AM71" s="374">
        <f>'2.) Gewinn- und Verlustrechnung'!AN57</f>
        <v>720</v>
      </c>
      <c r="AN71" s="374">
        <f>'2.) Gewinn- und Verlustrechnung'!AO57</f>
        <v>780</v>
      </c>
      <c r="AO71" s="374">
        <f>'2.) Gewinn- und Verlustrechnung'!AP57</f>
        <v>1440</v>
      </c>
      <c r="AP71" s="383">
        <f>'2.) Gewinn- und Verlustrechnung'!AQ57</f>
        <v>5400</v>
      </c>
    </row>
    <row r="72" spans="1:42" s="242" customFormat="1" hidden="1" outlineLevel="1">
      <c r="A72" s="288"/>
      <c r="B72" s="292">
        <f>'2.) Gewinn- und Verlustrechnung'!B58</f>
        <v>0</v>
      </c>
      <c r="C72" s="258" t="str">
        <f>'2.) Gewinn- und Verlustrechnung'!C58</f>
        <v>Vorsteuer</v>
      </c>
      <c r="D72" s="374">
        <f>'2.) Gewinn- und Verlustrechnung'!E58</f>
        <v>0</v>
      </c>
      <c r="E72" s="374">
        <f>'2.) Gewinn- und Verlustrechnung'!F58</f>
        <v>0</v>
      </c>
      <c r="F72" s="374">
        <f>'2.) Gewinn- und Verlustrechnung'!G58</f>
        <v>0</v>
      </c>
      <c r="G72" s="374">
        <f>'2.) Gewinn- und Verlustrechnung'!H58</f>
        <v>0</v>
      </c>
      <c r="H72" s="374">
        <f>'2.) Gewinn- und Verlustrechnung'!I58</f>
        <v>0</v>
      </c>
      <c r="I72" s="374">
        <f>'2.) Gewinn- und Verlustrechnung'!J58</f>
        <v>0</v>
      </c>
      <c r="J72" s="374">
        <f>'2.) Gewinn- und Verlustrechnung'!K58</f>
        <v>0</v>
      </c>
      <c r="K72" s="374">
        <f>'2.) Gewinn- und Verlustrechnung'!L58</f>
        <v>0</v>
      </c>
      <c r="L72" s="374">
        <f>'2.) Gewinn- und Verlustrechnung'!M58</f>
        <v>0</v>
      </c>
      <c r="M72" s="374">
        <f>'2.) Gewinn- und Verlustrechnung'!N58</f>
        <v>0</v>
      </c>
      <c r="N72" s="374">
        <f>'2.) Gewinn- und Verlustrechnung'!O58</f>
        <v>0</v>
      </c>
      <c r="O72" s="374">
        <f>'2.) Gewinn- und Verlustrechnung'!P58</f>
        <v>0</v>
      </c>
      <c r="P72" s="380">
        <f>'2.) Gewinn- und Verlustrechnung'!Q58</f>
        <v>0</v>
      </c>
      <c r="Q72" s="374">
        <f>'2.) Gewinn- und Verlustrechnung'!R58</f>
        <v>0</v>
      </c>
      <c r="R72" s="374">
        <f>'2.) Gewinn- und Verlustrechnung'!S58</f>
        <v>0</v>
      </c>
      <c r="S72" s="374">
        <f>'2.) Gewinn- und Verlustrechnung'!T58</f>
        <v>0</v>
      </c>
      <c r="T72" s="374">
        <f>'2.) Gewinn- und Verlustrechnung'!U58</f>
        <v>0</v>
      </c>
      <c r="U72" s="374">
        <f>'2.) Gewinn- und Verlustrechnung'!V58</f>
        <v>0</v>
      </c>
      <c r="V72" s="374">
        <f>'2.) Gewinn- und Verlustrechnung'!W58</f>
        <v>0</v>
      </c>
      <c r="W72" s="374">
        <f>'2.) Gewinn- und Verlustrechnung'!X58</f>
        <v>0</v>
      </c>
      <c r="X72" s="374">
        <f>'2.) Gewinn- und Verlustrechnung'!Y58</f>
        <v>0</v>
      </c>
      <c r="Y72" s="374">
        <f>'2.) Gewinn- und Verlustrechnung'!Z58</f>
        <v>0</v>
      </c>
      <c r="Z72" s="374">
        <f>'2.) Gewinn- und Verlustrechnung'!AA58</f>
        <v>14.25</v>
      </c>
      <c r="AA72" s="374">
        <f>'2.) Gewinn- und Verlustrechnung'!AB58</f>
        <v>14.25</v>
      </c>
      <c r="AB72" s="374">
        <f>'2.) Gewinn- und Verlustrechnung'!AC58</f>
        <v>8.5500000000000007</v>
      </c>
      <c r="AC72" s="380">
        <f>'2.) Gewinn- und Verlustrechnung'!AD58</f>
        <v>37.049999999999997</v>
      </c>
      <c r="AD72" s="374">
        <f>'2.) Gewinn- und Verlustrechnung'!AE58</f>
        <v>9.120000000000001</v>
      </c>
      <c r="AE72" s="374">
        <f>'2.) Gewinn- und Verlustrechnung'!AF58</f>
        <v>11.4</v>
      </c>
      <c r="AF72" s="374">
        <f>'2.) Gewinn- und Verlustrechnung'!AG58</f>
        <v>22.8</v>
      </c>
      <c r="AG72" s="374">
        <f>'2.) Gewinn- und Verlustrechnung'!AH58</f>
        <v>34.200000000000003</v>
      </c>
      <c r="AH72" s="374">
        <f>'2.) Gewinn- und Verlustrechnung'!AI58</f>
        <v>50.160000000000004</v>
      </c>
      <c r="AI72" s="374">
        <f>'2.) Gewinn- und Verlustrechnung'!AJ58</f>
        <v>68.400000000000006</v>
      </c>
      <c r="AJ72" s="374">
        <f>'2.) Gewinn- und Verlustrechnung'!AK58</f>
        <v>79.8</v>
      </c>
      <c r="AK72" s="374">
        <f>'2.) Gewinn- und Verlustrechnung'!AL58</f>
        <v>88.92</v>
      </c>
      <c r="AL72" s="374">
        <f>'2.) Gewinn- und Verlustrechnung'!AM58</f>
        <v>102.6</v>
      </c>
      <c r="AM72" s="374">
        <f>'2.) Gewinn- und Verlustrechnung'!AN58</f>
        <v>136.80000000000001</v>
      </c>
      <c r="AN72" s="374">
        <f>'2.) Gewinn- und Verlustrechnung'!AO58</f>
        <v>148.19999999999999</v>
      </c>
      <c r="AO72" s="374">
        <f>'2.) Gewinn- und Verlustrechnung'!AP58</f>
        <v>273.60000000000002</v>
      </c>
      <c r="AP72" s="383">
        <f>'2.) Gewinn- und Verlustrechnung'!AQ58</f>
        <v>1026</v>
      </c>
    </row>
    <row r="73" spans="1:42" s="240" customFormat="1" hidden="1" outlineLevel="1">
      <c r="A73" s="289"/>
      <c r="B73" s="318" t="str">
        <f>'2.) Gewinn- und Verlustrechnung'!B59</f>
        <v xml:space="preserve"> = Summe Vorsteuer für Herstellung</v>
      </c>
      <c r="C73" s="319"/>
      <c r="D73" s="380">
        <f>'2.) Gewinn- und Verlustrechnung'!E59</f>
        <v>0</v>
      </c>
      <c r="E73" s="380">
        <f>'2.) Gewinn- und Verlustrechnung'!F59</f>
        <v>0</v>
      </c>
      <c r="F73" s="380">
        <f>'2.) Gewinn- und Verlustrechnung'!G59</f>
        <v>0</v>
      </c>
      <c r="G73" s="380">
        <f>'2.) Gewinn- und Verlustrechnung'!H59</f>
        <v>0</v>
      </c>
      <c r="H73" s="380">
        <f>'2.) Gewinn- und Verlustrechnung'!I59</f>
        <v>0</v>
      </c>
      <c r="I73" s="380">
        <f>'2.) Gewinn- und Verlustrechnung'!J59</f>
        <v>0</v>
      </c>
      <c r="J73" s="380">
        <f>'2.) Gewinn- und Verlustrechnung'!K59</f>
        <v>0</v>
      </c>
      <c r="K73" s="380">
        <f>'2.) Gewinn- und Verlustrechnung'!L59</f>
        <v>0</v>
      </c>
      <c r="L73" s="380">
        <f>'2.) Gewinn- und Verlustrechnung'!M59</f>
        <v>0</v>
      </c>
      <c r="M73" s="380">
        <f>'2.) Gewinn- und Verlustrechnung'!N59</f>
        <v>34.200000000000003</v>
      </c>
      <c r="N73" s="380">
        <f>'2.) Gewinn- und Verlustrechnung'!O59</f>
        <v>171</v>
      </c>
      <c r="O73" s="380">
        <f>'2.) Gewinn- und Verlustrechnung'!P59</f>
        <v>34.200000000000003</v>
      </c>
      <c r="P73" s="380">
        <f>'2.) Gewinn- und Verlustrechnung'!Q59</f>
        <v>239.39999999999998</v>
      </c>
      <c r="Q73" s="380">
        <f>'2.) Gewinn- und Verlustrechnung'!R59</f>
        <v>47.5</v>
      </c>
      <c r="R73" s="380">
        <f>'2.) Gewinn- und Verlustrechnung'!S59</f>
        <v>66.5</v>
      </c>
      <c r="S73" s="380">
        <f>'2.) Gewinn- und Verlustrechnung'!T59</f>
        <v>66.5</v>
      </c>
      <c r="T73" s="380">
        <f>'2.) Gewinn- und Verlustrechnung'!U59</f>
        <v>109.25</v>
      </c>
      <c r="U73" s="380">
        <f>'2.) Gewinn- und Verlustrechnung'!V59</f>
        <v>103.55</v>
      </c>
      <c r="V73" s="380">
        <f>'2.) Gewinn- und Verlustrechnung'!W59</f>
        <v>122.55</v>
      </c>
      <c r="W73" s="380">
        <f>'2.) Gewinn- und Verlustrechnung'!X59</f>
        <v>147.25</v>
      </c>
      <c r="X73" s="380">
        <f>'2.) Gewinn- und Verlustrechnung'!Y59</f>
        <v>166.25</v>
      </c>
      <c r="Y73" s="380">
        <f>'2.) Gewinn- und Verlustrechnung'!Z59</f>
        <v>156.75</v>
      </c>
      <c r="Z73" s="380">
        <f>'2.) Gewinn- und Verlustrechnung'!AA59</f>
        <v>209.95</v>
      </c>
      <c r="AA73" s="380">
        <f>'2.) Gewinn- und Verlustrechnung'!AB59</f>
        <v>270.75</v>
      </c>
      <c r="AB73" s="380">
        <f>'2.) Gewinn- und Verlustrechnung'!AC59</f>
        <v>136.80000000000001</v>
      </c>
      <c r="AC73" s="380">
        <f>'2.) Gewinn- und Verlustrechnung'!AD59</f>
        <v>1603.6</v>
      </c>
      <c r="AD73" s="380">
        <f>'2.) Gewinn- und Verlustrechnung'!AE59</f>
        <v>124.83000000000001</v>
      </c>
      <c r="AE73" s="380">
        <f>'2.) Gewinn- und Verlustrechnung'!AF59</f>
        <v>153.9</v>
      </c>
      <c r="AF73" s="380">
        <f>'2.) Gewinn- und Verlustrechnung'!AG59</f>
        <v>209.95</v>
      </c>
      <c r="AG73" s="380">
        <f>'2.) Gewinn- und Verlustrechnung'!AH59</f>
        <v>283.86</v>
      </c>
      <c r="AH73" s="380">
        <f>'2.) Gewinn- und Verlustrechnung'!AI59</f>
        <v>313.50000000000006</v>
      </c>
      <c r="AI73" s="380">
        <f>'2.) Gewinn- und Verlustrechnung'!AJ59</f>
        <v>398.24</v>
      </c>
      <c r="AJ73" s="380">
        <f>'2.) Gewinn- und Verlustrechnung'!AK59</f>
        <v>525.35</v>
      </c>
      <c r="AK73" s="380">
        <f>'2.) Gewinn- und Verlustrechnung'!AL59</f>
        <v>657.02</v>
      </c>
      <c r="AL73" s="380">
        <f>'2.) Gewinn- und Verlustrechnung'!AM59</f>
        <v>815.1</v>
      </c>
      <c r="AM73" s="380">
        <f>'2.) Gewinn- und Verlustrechnung'!AN59</f>
        <v>1071.5999999999999</v>
      </c>
      <c r="AN73" s="380">
        <f>'2.) Gewinn- und Verlustrechnung'!AO59</f>
        <v>1128.5999999999999</v>
      </c>
      <c r="AO73" s="380">
        <f>'2.) Gewinn- und Verlustrechnung'!AP59</f>
        <v>1254</v>
      </c>
      <c r="AP73" s="383">
        <f>'2.) Gewinn- und Verlustrechnung'!AQ59</f>
        <v>6935.9500000000007</v>
      </c>
    </row>
    <row r="74" spans="1:42" s="240" customFormat="1" hidden="1" outlineLevel="1">
      <c r="A74" s="289"/>
      <c r="B74" s="318" t="str">
        <f>'2.) Gewinn- und Verlustrechnung'!B60</f>
        <v xml:space="preserve"> = Summe Herstellungskosten</v>
      </c>
      <c r="C74" s="319"/>
      <c r="D74" s="380">
        <f>'2.) Gewinn- und Verlustrechnung'!E60</f>
        <v>0</v>
      </c>
      <c r="E74" s="380">
        <f>'2.) Gewinn- und Verlustrechnung'!F60</f>
        <v>0</v>
      </c>
      <c r="F74" s="380">
        <f>'2.) Gewinn- und Verlustrechnung'!G60</f>
        <v>0</v>
      </c>
      <c r="G74" s="380">
        <f>'2.) Gewinn- und Verlustrechnung'!H60</f>
        <v>0</v>
      </c>
      <c r="H74" s="380">
        <f>'2.) Gewinn- und Verlustrechnung'!I60</f>
        <v>0</v>
      </c>
      <c r="I74" s="380">
        <f>'2.) Gewinn- und Verlustrechnung'!J60</f>
        <v>0</v>
      </c>
      <c r="J74" s="380">
        <f>'2.) Gewinn- und Verlustrechnung'!K60</f>
        <v>0</v>
      </c>
      <c r="K74" s="380">
        <f>'2.) Gewinn- und Verlustrechnung'!L60</f>
        <v>0</v>
      </c>
      <c r="L74" s="380">
        <f>'2.) Gewinn- und Verlustrechnung'!M60</f>
        <v>0</v>
      </c>
      <c r="M74" s="380">
        <f>'2.) Gewinn- und Verlustrechnung'!N60</f>
        <v>180</v>
      </c>
      <c r="N74" s="380">
        <f>'2.) Gewinn- und Verlustrechnung'!O60</f>
        <v>900</v>
      </c>
      <c r="O74" s="380">
        <f>'2.) Gewinn- und Verlustrechnung'!P60</f>
        <v>180</v>
      </c>
      <c r="P74" s="380">
        <f>'2.) Gewinn- und Verlustrechnung'!Q60</f>
        <v>1260</v>
      </c>
      <c r="Q74" s="380">
        <f>'2.) Gewinn- und Verlustrechnung'!R60</f>
        <v>250</v>
      </c>
      <c r="R74" s="380">
        <f>'2.) Gewinn- und Verlustrechnung'!S60</f>
        <v>350</v>
      </c>
      <c r="S74" s="380">
        <f>'2.) Gewinn- und Verlustrechnung'!T60</f>
        <v>350</v>
      </c>
      <c r="T74" s="380">
        <f>'2.) Gewinn- und Verlustrechnung'!U60</f>
        <v>575</v>
      </c>
      <c r="U74" s="380">
        <f>'2.) Gewinn- und Verlustrechnung'!V60</f>
        <v>545</v>
      </c>
      <c r="V74" s="380">
        <f>'2.) Gewinn- und Verlustrechnung'!W60</f>
        <v>645</v>
      </c>
      <c r="W74" s="380">
        <f>'2.) Gewinn- und Verlustrechnung'!X60</f>
        <v>775</v>
      </c>
      <c r="X74" s="380">
        <f>'2.) Gewinn- und Verlustrechnung'!Y60</f>
        <v>875</v>
      </c>
      <c r="Y74" s="380">
        <f>'2.) Gewinn- und Verlustrechnung'!Z60</f>
        <v>825</v>
      </c>
      <c r="Z74" s="380">
        <f>'2.) Gewinn- und Verlustrechnung'!AA60</f>
        <v>1105</v>
      </c>
      <c r="AA74" s="380">
        <f>'2.) Gewinn- und Verlustrechnung'!AB60</f>
        <v>1425</v>
      </c>
      <c r="AB74" s="380">
        <f>'2.) Gewinn- und Verlustrechnung'!AC60</f>
        <v>720</v>
      </c>
      <c r="AC74" s="380">
        <f>'2.) Gewinn- und Verlustrechnung'!AD60</f>
        <v>8440</v>
      </c>
      <c r="AD74" s="380">
        <f>'2.) Gewinn- und Verlustrechnung'!AE60</f>
        <v>657</v>
      </c>
      <c r="AE74" s="380">
        <f>'2.) Gewinn- und Verlustrechnung'!AF60</f>
        <v>810</v>
      </c>
      <c r="AF74" s="380">
        <f>'2.) Gewinn- und Verlustrechnung'!AG60</f>
        <v>1105</v>
      </c>
      <c r="AG74" s="380">
        <f>'2.) Gewinn- und Verlustrechnung'!AH60</f>
        <v>1494</v>
      </c>
      <c r="AH74" s="380">
        <f>'2.) Gewinn- und Verlustrechnung'!AI60</f>
        <v>1650</v>
      </c>
      <c r="AI74" s="380">
        <f>'2.) Gewinn- und Verlustrechnung'!AJ60</f>
        <v>2096</v>
      </c>
      <c r="AJ74" s="380">
        <f>'2.) Gewinn- und Verlustrechnung'!AK60</f>
        <v>2765</v>
      </c>
      <c r="AK74" s="380">
        <f>'2.) Gewinn- und Verlustrechnung'!AL60</f>
        <v>3458</v>
      </c>
      <c r="AL74" s="380">
        <f>'2.) Gewinn- und Verlustrechnung'!AM60</f>
        <v>4290</v>
      </c>
      <c r="AM74" s="380">
        <f>'2.) Gewinn- und Verlustrechnung'!AN60</f>
        <v>5640</v>
      </c>
      <c r="AN74" s="380">
        <f>'2.) Gewinn- und Verlustrechnung'!AO60</f>
        <v>5940</v>
      </c>
      <c r="AO74" s="380">
        <f>'2.) Gewinn- und Verlustrechnung'!AP60</f>
        <v>6600</v>
      </c>
      <c r="AP74" s="383">
        <f>'2.) Gewinn- und Verlustrechnung'!AQ60</f>
        <v>36505</v>
      </c>
    </row>
    <row r="75" spans="1:42" s="60" customFormat="1" hidden="1" outlineLevel="1">
      <c r="A75" s="285"/>
      <c r="B75" s="341" t="str">
        <f>'2.) Gewinn- und Verlustrechnung'!B61</f>
        <v>GuV-fähige Gründungskosten (11)</v>
      </c>
      <c r="C75" s="319"/>
      <c r="D75" s="507"/>
      <c r="E75" s="507"/>
      <c r="F75" s="507"/>
      <c r="G75" s="507"/>
      <c r="H75" s="507"/>
      <c r="I75" s="507"/>
      <c r="J75" s="507"/>
      <c r="K75" s="507"/>
      <c r="L75" s="507"/>
      <c r="M75" s="507"/>
      <c r="N75" s="507"/>
      <c r="O75" s="508"/>
      <c r="P75" s="375"/>
      <c r="Q75" s="506"/>
      <c r="R75" s="507"/>
      <c r="S75" s="507"/>
      <c r="T75" s="507"/>
      <c r="U75" s="507"/>
      <c r="V75" s="507"/>
      <c r="W75" s="507"/>
      <c r="X75" s="507"/>
      <c r="Y75" s="507"/>
      <c r="Z75" s="507"/>
      <c r="AA75" s="507"/>
      <c r="AB75" s="508"/>
      <c r="AC75" s="375"/>
      <c r="AD75" s="506"/>
      <c r="AE75" s="507"/>
      <c r="AF75" s="507"/>
      <c r="AG75" s="507"/>
      <c r="AH75" s="507"/>
      <c r="AI75" s="507"/>
      <c r="AJ75" s="507"/>
      <c r="AK75" s="507"/>
      <c r="AL75" s="507"/>
      <c r="AM75" s="507"/>
      <c r="AN75" s="507"/>
      <c r="AO75" s="508"/>
      <c r="AP75" s="376"/>
    </row>
    <row r="76" spans="1:42" s="242" customFormat="1" hidden="1" outlineLevel="1">
      <c r="A76" s="288"/>
      <c r="B76" s="342">
        <f>'2.) Gewinn- und Verlustrechnung'!B62</f>
        <v>0</v>
      </c>
      <c r="C76" s="258" t="str">
        <f>'2.) Gewinn- und Verlustrechnung'!C62</f>
        <v>Erstberatung Steuerberatung</v>
      </c>
      <c r="D76" s="377">
        <f>'2.) Gewinn- und Verlustrechnung'!E62</f>
        <v>0</v>
      </c>
      <c r="E76" s="377">
        <f>'2.) Gewinn- und Verlustrechnung'!F62</f>
        <v>50</v>
      </c>
      <c r="F76" s="377">
        <f>'2.) Gewinn- und Verlustrechnung'!G62</f>
        <v>0</v>
      </c>
      <c r="G76" s="377">
        <f>'2.) Gewinn- und Verlustrechnung'!H62</f>
        <v>0</v>
      </c>
      <c r="H76" s="377">
        <f>'2.) Gewinn- und Verlustrechnung'!I62</f>
        <v>0</v>
      </c>
      <c r="I76" s="377">
        <f>'2.) Gewinn- und Verlustrechnung'!J62</f>
        <v>0</v>
      </c>
      <c r="J76" s="377">
        <f>'2.) Gewinn- und Verlustrechnung'!K62</f>
        <v>0</v>
      </c>
      <c r="K76" s="377">
        <f>'2.) Gewinn- und Verlustrechnung'!L62</f>
        <v>0</v>
      </c>
      <c r="L76" s="377">
        <f>'2.) Gewinn- und Verlustrechnung'!M62</f>
        <v>0</v>
      </c>
      <c r="M76" s="377">
        <f>'2.) Gewinn- und Verlustrechnung'!N62</f>
        <v>0</v>
      </c>
      <c r="N76" s="377">
        <f>'2.) Gewinn- und Verlustrechnung'!O62</f>
        <v>0</v>
      </c>
      <c r="O76" s="377">
        <f>'2.) Gewinn- und Verlustrechnung'!P62</f>
        <v>0</v>
      </c>
      <c r="P76" s="381">
        <f>'2.) Gewinn- und Verlustrechnung'!Q62</f>
        <v>50</v>
      </c>
      <c r="Q76" s="377">
        <f>'2.) Gewinn- und Verlustrechnung'!R62</f>
        <v>0</v>
      </c>
      <c r="R76" s="377">
        <f>'2.) Gewinn- und Verlustrechnung'!S62</f>
        <v>0</v>
      </c>
      <c r="S76" s="377">
        <f>'2.) Gewinn- und Verlustrechnung'!T62</f>
        <v>0</v>
      </c>
      <c r="T76" s="377">
        <f>'2.) Gewinn- und Verlustrechnung'!U62</f>
        <v>0</v>
      </c>
      <c r="U76" s="377">
        <f>'2.) Gewinn- und Verlustrechnung'!V62</f>
        <v>0</v>
      </c>
      <c r="V76" s="377">
        <f>'2.) Gewinn- und Verlustrechnung'!W62</f>
        <v>0</v>
      </c>
      <c r="W76" s="377">
        <f>'2.) Gewinn- und Verlustrechnung'!X62</f>
        <v>0</v>
      </c>
      <c r="X76" s="377">
        <f>'2.) Gewinn- und Verlustrechnung'!Y62</f>
        <v>0</v>
      </c>
      <c r="Y76" s="377">
        <f>'2.) Gewinn- und Verlustrechnung'!Z62</f>
        <v>0</v>
      </c>
      <c r="Z76" s="377">
        <f>'2.) Gewinn- und Verlustrechnung'!AA62</f>
        <v>0</v>
      </c>
      <c r="AA76" s="377">
        <f>'2.) Gewinn- und Verlustrechnung'!AB62</f>
        <v>0</v>
      </c>
      <c r="AB76" s="377">
        <f>'2.) Gewinn- und Verlustrechnung'!AC62</f>
        <v>0</v>
      </c>
      <c r="AC76" s="381">
        <f>'2.) Gewinn- und Verlustrechnung'!AD62</f>
        <v>0</v>
      </c>
      <c r="AD76" s="377">
        <f>'2.) Gewinn- und Verlustrechnung'!AE62</f>
        <v>0</v>
      </c>
      <c r="AE76" s="377">
        <f>'2.) Gewinn- und Verlustrechnung'!AF62</f>
        <v>0</v>
      </c>
      <c r="AF76" s="377">
        <f>'2.) Gewinn- und Verlustrechnung'!AG62</f>
        <v>0</v>
      </c>
      <c r="AG76" s="377">
        <f>'2.) Gewinn- und Verlustrechnung'!AH62</f>
        <v>0</v>
      </c>
      <c r="AH76" s="377">
        <f>'2.) Gewinn- und Verlustrechnung'!AI62</f>
        <v>0</v>
      </c>
      <c r="AI76" s="377">
        <f>'2.) Gewinn- und Verlustrechnung'!AJ62</f>
        <v>0</v>
      </c>
      <c r="AJ76" s="377">
        <f>'2.) Gewinn- und Verlustrechnung'!AK62</f>
        <v>0</v>
      </c>
      <c r="AK76" s="377">
        <f>'2.) Gewinn- und Verlustrechnung'!AL62</f>
        <v>0</v>
      </c>
      <c r="AL76" s="377">
        <f>'2.) Gewinn- und Verlustrechnung'!AM62</f>
        <v>0</v>
      </c>
      <c r="AM76" s="377">
        <f>'2.) Gewinn- und Verlustrechnung'!AN62</f>
        <v>0</v>
      </c>
      <c r="AN76" s="377">
        <f>'2.) Gewinn- und Verlustrechnung'!AO62</f>
        <v>0</v>
      </c>
      <c r="AO76" s="377">
        <f>'2.) Gewinn- und Verlustrechnung'!AP62</f>
        <v>0</v>
      </c>
      <c r="AP76" s="384">
        <f>'2.) Gewinn- und Verlustrechnung'!AQ62</f>
        <v>0</v>
      </c>
    </row>
    <row r="77" spans="1:42" s="242" customFormat="1" hidden="1" outlineLevel="1">
      <c r="A77" s="288"/>
      <c r="B77" s="342">
        <f>'2.) Gewinn- und Verlustrechnung'!B63</f>
        <v>0</v>
      </c>
      <c r="C77" s="258" t="str">
        <f>'2.) Gewinn- und Verlustrechnung'!C63</f>
        <v>Anwalts- / Notarkosten</v>
      </c>
      <c r="D77" s="377">
        <f>'2.) Gewinn- und Verlustrechnung'!E63</f>
        <v>750</v>
      </c>
      <c r="E77" s="377">
        <f>'2.) Gewinn- und Verlustrechnung'!F63</f>
        <v>0</v>
      </c>
      <c r="F77" s="377">
        <f>'2.) Gewinn- und Verlustrechnung'!G63</f>
        <v>0</v>
      </c>
      <c r="G77" s="377">
        <f>'2.) Gewinn- und Verlustrechnung'!H63</f>
        <v>0</v>
      </c>
      <c r="H77" s="377">
        <f>'2.) Gewinn- und Verlustrechnung'!I63</f>
        <v>0</v>
      </c>
      <c r="I77" s="377">
        <f>'2.) Gewinn- und Verlustrechnung'!J63</f>
        <v>0</v>
      </c>
      <c r="J77" s="377">
        <f>'2.) Gewinn- und Verlustrechnung'!K63</f>
        <v>0</v>
      </c>
      <c r="K77" s="377">
        <f>'2.) Gewinn- und Verlustrechnung'!L63</f>
        <v>0</v>
      </c>
      <c r="L77" s="377">
        <f>'2.) Gewinn- und Verlustrechnung'!M63</f>
        <v>0</v>
      </c>
      <c r="M77" s="377">
        <f>'2.) Gewinn- und Verlustrechnung'!N63</f>
        <v>0</v>
      </c>
      <c r="N77" s="377">
        <f>'2.) Gewinn- und Verlustrechnung'!O63</f>
        <v>0</v>
      </c>
      <c r="O77" s="377">
        <f>'2.) Gewinn- und Verlustrechnung'!P63</f>
        <v>0</v>
      </c>
      <c r="P77" s="381">
        <f>'2.) Gewinn- und Verlustrechnung'!Q63</f>
        <v>750</v>
      </c>
      <c r="Q77" s="377">
        <f>'2.) Gewinn- und Verlustrechnung'!R63</f>
        <v>0</v>
      </c>
      <c r="R77" s="377">
        <f>'2.) Gewinn- und Verlustrechnung'!S63</f>
        <v>0</v>
      </c>
      <c r="S77" s="377">
        <f>'2.) Gewinn- und Verlustrechnung'!T63</f>
        <v>0</v>
      </c>
      <c r="T77" s="377">
        <f>'2.) Gewinn- und Verlustrechnung'!U63</f>
        <v>0</v>
      </c>
      <c r="U77" s="377">
        <f>'2.) Gewinn- und Verlustrechnung'!V63</f>
        <v>0</v>
      </c>
      <c r="V77" s="377">
        <f>'2.) Gewinn- und Verlustrechnung'!W63</f>
        <v>0</v>
      </c>
      <c r="W77" s="377">
        <f>'2.) Gewinn- und Verlustrechnung'!X63</f>
        <v>0</v>
      </c>
      <c r="X77" s="377">
        <f>'2.) Gewinn- und Verlustrechnung'!Y63</f>
        <v>0</v>
      </c>
      <c r="Y77" s="377">
        <f>'2.) Gewinn- und Verlustrechnung'!Z63</f>
        <v>0</v>
      </c>
      <c r="Z77" s="377">
        <f>'2.) Gewinn- und Verlustrechnung'!AA63</f>
        <v>0</v>
      </c>
      <c r="AA77" s="377">
        <f>'2.) Gewinn- und Verlustrechnung'!AB63</f>
        <v>0</v>
      </c>
      <c r="AB77" s="377">
        <f>'2.) Gewinn- und Verlustrechnung'!AC63</f>
        <v>0</v>
      </c>
      <c r="AC77" s="381">
        <f>'2.) Gewinn- und Verlustrechnung'!AD63</f>
        <v>0</v>
      </c>
      <c r="AD77" s="377">
        <f>'2.) Gewinn- und Verlustrechnung'!AE63</f>
        <v>0</v>
      </c>
      <c r="AE77" s="377">
        <f>'2.) Gewinn- und Verlustrechnung'!AF63</f>
        <v>0</v>
      </c>
      <c r="AF77" s="377">
        <f>'2.) Gewinn- und Verlustrechnung'!AG63</f>
        <v>0</v>
      </c>
      <c r="AG77" s="377">
        <f>'2.) Gewinn- und Verlustrechnung'!AH63</f>
        <v>0</v>
      </c>
      <c r="AH77" s="377">
        <f>'2.) Gewinn- und Verlustrechnung'!AI63</f>
        <v>0</v>
      </c>
      <c r="AI77" s="377">
        <f>'2.) Gewinn- und Verlustrechnung'!AJ63</f>
        <v>0</v>
      </c>
      <c r="AJ77" s="377">
        <f>'2.) Gewinn- und Verlustrechnung'!AK63</f>
        <v>0</v>
      </c>
      <c r="AK77" s="377">
        <f>'2.) Gewinn- und Verlustrechnung'!AL63</f>
        <v>0</v>
      </c>
      <c r="AL77" s="377">
        <f>'2.) Gewinn- und Verlustrechnung'!AM63</f>
        <v>0</v>
      </c>
      <c r="AM77" s="377">
        <f>'2.) Gewinn- und Verlustrechnung'!AN63</f>
        <v>0</v>
      </c>
      <c r="AN77" s="377">
        <f>'2.) Gewinn- und Verlustrechnung'!AO63</f>
        <v>0</v>
      </c>
      <c r="AO77" s="377">
        <f>'2.) Gewinn- und Verlustrechnung'!AP63</f>
        <v>0</v>
      </c>
      <c r="AP77" s="384">
        <f>'2.) Gewinn- und Verlustrechnung'!AQ63</f>
        <v>0</v>
      </c>
    </row>
    <row r="78" spans="1:42" s="242" customFormat="1" hidden="1" outlineLevel="1">
      <c r="A78" s="288"/>
      <c r="B78" s="342">
        <f>'2.) Gewinn- und Verlustrechnung'!B64</f>
        <v>0</v>
      </c>
      <c r="C78" s="258" t="str">
        <f>'2.) Gewinn- und Verlustrechnung'!C64</f>
        <v>Anmeldegebühr Patent</v>
      </c>
      <c r="D78" s="377">
        <f>'2.) Gewinn- und Verlustrechnung'!E64</f>
        <v>0</v>
      </c>
      <c r="E78" s="377">
        <f>'2.) Gewinn- und Verlustrechnung'!F64</f>
        <v>0</v>
      </c>
      <c r="F78" s="377">
        <f>'2.) Gewinn- und Verlustrechnung'!G64</f>
        <v>300</v>
      </c>
      <c r="G78" s="377">
        <f>'2.) Gewinn- und Verlustrechnung'!H64</f>
        <v>0</v>
      </c>
      <c r="H78" s="377">
        <f>'2.) Gewinn- und Verlustrechnung'!I64</f>
        <v>0</v>
      </c>
      <c r="I78" s="377">
        <f>'2.) Gewinn- und Verlustrechnung'!J64</f>
        <v>0</v>
      </c>
      <c r="J78" s="377">
        <f>'2.) Gewinn- und Verlustrechnung'!K64</f>
        <v>0</v>
      </c>
      <c r="K78" s="377">
        <f>'2.) Gewinn- und Verlustrechnung'!L64</f>
        <v>0</v>
      </c>
      <c r="L78" s="377">
        <f>'2.) Gewinn- und Verlustrechnung'!M64</f>
        <v>0</v>
      </c>
      <c r="M78" s="377">
        <f>'2.) Gewinn- und Verlustrechnung'!N64</f>
        <v>0</v>
      </c>
      <c r="N78" s="377">
        <f>'2.) Gewinn- und Verlustrechnung'!O64</f>
        <v>0</v>
      </c>
      <c r="O78" s="377">
        <f>'2.) Gewinn- und Verlustrechnung'!P64</f>
        <v>0</v>
      </c>
      <c r="P78" s="381">
        <f>'2.) Gewinn- und Verlustrechnung'!Q64</f>
        <v>300</v>
      </c>
      <c r="Q78" s="377">
        <f>'2.) Gewinn- und Verlustrechnung'!R64</f>
        <v>0</v>
      </c>
      <c r="R78" s="377">
        <f>'2.) Gewinn- und Verlustrechnung'!S64</f>
        <v>0</v>
      </c>
      <c r="S78" s="377">
        <f>'2.) Gewinn- und Verlustrechnung'!T64</f>
        <v>0</v>
      </c>
      <c r="T78" s="377">
        <f>'2.) Gewinn- und Verlustrechnung'!U64</f>
        <v>0</v>
      </c>
      <c r="U78" s="377">
        <f>'2.) Gewinn- und Verlustrechnung'!V64</f>
        <v>0</v>
      </c>
      <c r="V78" s="377">
        <f>'2.) Gewinn- und Verlustrechnung'!W64</f>
        <v>0</v>
      </c>
      <c r="W78" s="377">
        <f>'2.) Gewinn- und Verlustrechnung'!X64</f>
        <v>0</v>
      </c>
      <c r="X78" s="377">
        <f>'2.) Gewinn- und Verlustrechnung'!Y64</f>
        <v>0</v>
      </c>
      <c r="Y78" s="377">
        <f>'2.) Gewinn- und Verlustrechnung'!Z64</f>
        <v>0</v>
      </c>
      <c r="Z78" s="377">
        <f>'2.) Gewinn- und Verlustrechnung'!AA64</f>
        <v>0</v>
      </c>
      <c r="AA78" s="377">
        <f>'2.) Gewinn- und Verlustrechnung'!AB64</f>
        <v>0</v>
      </c>
      <c r="AB78" s="377">
        <f>'2.) Gewinn- und Verlustrechnung'!AC64</f>
        <v>0</v>
      </c>
      <c r="AC78" s="381">
        <f>'2.) Gewinn- und Verlustrechnung'!AD64</f>
        <v>0</v>
      </c>
      <c r="AD78" s="377">
        <f>'2.) Gewinn- und Verlustrechnung'!AE64</f>
        <v>0</v>
      </c>
      <c r="AE78" s="377">
        <f>'2.) Gewinn- und Verlustrechnung'!AF64</f>
        <v>0</v>
      </c>
      <c r="AF78" s="377">
        <f>'2.) Gewinn- und Verlustrechnung'!AG64</f>
        <v>0</v>
      </c>
      <c r="AG78" s="377">
        <f>'2.) Gewinn- und Verlustrechnung'!AH64</f>
        <v>0</v>
      </c>
      <c r="AH78" s="377">
        <f>'2.) Gewinn- und Verlustrechnung'!AI64</f>
        <v>0</v>
      </c>
      <c r="AI78" s="377">
        <f>'2.) Gewinn- und Verlustrechnung'!AJ64</f>
        <v>0</v>
      </c>
      <c r="AJ78" s="377">
        <f>'2.) Gewinn- und Verlustrechnung'!AK64</f>
        <v>0</v>
      </c>
      <c r="AK78" s="377">
        <f>'2.) Gewinn- und Verlustrechnung'!AL64</f>
        <v>0</v>
      </c>
      <c r="AL78" s="377">
        <f>'2.) Gewinn- und Verlustrechnung'!AM64</f>
        <v>0</v>
      </c>
      <c r="AM78" s="377">
        <f>'2.) Gewinn- und Verlustrechnung'!AN64</f>
        <v>0</v>
      </c>
      <c r="AN78" s="377">
        <f>'2.) Gewinn- und Verlustrechnung'!AO64</f>
        <v>0</v>
      </c>
      <c r="AO78" s="377">
        <f>'2.) Gewinn- und Verlustrechnung'!AP64</f>
        <v>0</v>
      </c>
      <c r="AP78" s="384">
        <f>'2.) Gewinn- und Verlustrechnung'!AQ64</f>
        <v>0</v>
      </c>
    </row>
    <row r="79" spans="1:42" s="242" customFormat="1" hidden="1" outlineLevel="1">
      <c r="A79" s="288"/>
      <c r="B79" s="342">
        <f>'2.) Gewinn- und Verlustrechnung'!B65</f>
        <v>0</v>
      </c>
      <c r="C79" s="258" t="str">
        <f>'2.) Gewinn- und Verlustrechnung'!C65</f>
        <v>Anmeldegebühr Marke</v>
      </c>
      <c r="D79" s="377">
        <f>'2.) Gewinn- und Verlustrechnung'!E65</f>
        <v>0</v>
      </c>
      <c r="E79" s="377">
        <f>'2.) Gewinn- und Verlustrechnung'!F65</f>
        <v>0</v>
      </c>
      <c r="F79" s="377">
        <f>'2.) Gewinn- und Verlustrechnung'!G65</f>
        <v>150</v>
      </c>
      <c r="G79" s="377">
        <f>'2.) Gewinn- und Verlustrechnung'!H65</f>
        <v>0</v>
      </c>
      <c r="H79" s="377">
        <f>'2.) Gewinn- und Verlustrechnung'!I65</f>
        <v>0</v>
      </c>
      <c r="I79" s="377">
        <f>'2.) Gewinn- und Verlustrechnung'!J65</f>
        <v>0</v>
      </c>
      <c r="J79" s="377">
        <f>'2.) Gewinn- und Verlustrechnung'!K65</f>
        <v>0</v>
      </c>
      <c r="K79" s="377">
        <f>'2.) Gewinn- und Verlustrechnung'!L65</f>
        <v>0</v>
      </c>
      <c r="L79" s="377">
        <f>'2.) Gewinn- und Verlustrechnung'!M65</f>
        <v>0</v>
      </c>
      <c r="M79" s="377">
        <f>'2.) Gewinn- und Verlustrechnung'!N65</f>
        <v>0</v>
      </c>
      <c r="N79" s="377">
        <f>'2.) Gewinn- und Verlustrechnung'!O65</f>
        <v>0</v>
      </c>
      <c r="O79" s="377">
        <f>'2.) Gewinn- und Verlustrechnung'!P65</f>
        <v>0</v>
      </c>
      <c r="P79" s="381">
        <f>'2.) Gewinn- und Verlustrechnung'!Q65</f>
        <v>150</v>
      </c>
      <c r="Q79" s="377">
        <f>'2.) Gewinn- und Verlustrechnung'!R65</f>
        <v>0</v>
      </c>
      <c r="R79" s="377">
        <f>'2.) Gewinn- und Verlustrechnung'!S65</f>
        <v>0</v>
      </c>
      <c r="S79" s="377">
        <f>'2.) Gewinn- und Verlustrechnung'!T65</f>
        <v>0</v>
      </c>
      <c r="T79" s="377">
        <f>'2.) Gewinn- und Verlustrechnung'!U65</f>
        <v>0</v>
      </c>
      <c r="U79" s="377">
        <f>'2.) Gewinn- und Verlustrechnung'!V65</f>
        <v>0</v>
      </c>
      <c r="V79" s="377">
        <f>'2.) Gewinn- und Verlustrechnung'!W65</f>
        <v>0</v>
      </c>
      <c r="W79" s="377">
        <f>'2.) Gewinn- und Verlustrechnung'!X65</f>
        <v>0</v>
      </c>
      <c r="X79" s="377">
        <f>'2.) Gewinn- und Verlustrechnung'!Y65</f>
        <v>0</v>
      </c>
      <c r="Y79" s="377">
        <f>'2.) Gewinn- und Verlustrechnung'!Z65</f>
        <v>0</v>
      </c>
      <c r="Z79" s="377">
        <f>'2.) Gewinn- und Verlustrechnung'!AA65</f>
        <v>0</v>
      </c>
      <c r="AA79" s="377">
        <f>'2.) Gewinn- und Verlustrechnung'!AB65</f>
        <v>0</v>
      </c>
      <c r="AB79" s="377">
        <f>'2.) Gewinn- und Verlustrechnung'!AC65</f>
        <v>0</v>
      </c>
      <c r="AC79" s="381">
        <f>'2.) Gewinn- und Verlustrechnung'!AD65</f>
        <v>0</v>
      </c>
      <c r="AD79" s="377">
        <f>'2.) Gewinn- und Verlustrechnung'!AE65</f>
        <v>0</v>
      </c>
      <c r="AE79" s="377">
        <f>'2.) Gewinn- und Verlustrechnung'!AF65</f>
        <v>0</v>
      </c>
      <c r="AF79" s="377">
        <f>'2.) Gewinn- und Verlustrechnung'!AG65</f>
        <v>0</v>
      </c>
      <c r="AG79" s="377">
        <f>'2.) Gewinn- und Verlustrechnung'!AH65</f>
        <v>0</v>
      </c>
      <c r="AH79" s="377">
        <f>'2.) Gewinn- und Verlustrechnung'!AI65</f>
        <v>0</v>
      </c>
      <c r="AI79" s="377">
        <f>'2.) Gewinn- und Verlustrechnung'!AJ65</f>
        <v>0</v>
      </c>
      <c r="AJ79" s="377">
        <f>'2.) Gewinn- und Verlustrechnung'!AK65</f>
        <v>0</v>
      </c>
      <c r="AK79" s="377">
        <f>'2.) Gewinn- und Verlustrechnung'!AL65</f>
        <v>0</v>
      </c>
      <c r="AL79" s="377">
        <f>'2.) Gewinn- und Verlustrechnung'!AM65</f>
        <v>0</v>
      </c>
      <c r="AM79" s="377">
        <f>'2.) Gewinn- und Verlustrechnung'!AN65</f>
        <v>0</v>
      </c>
      <c r="AN79" s="377">
        <f>'2.) Gewinn- und Verlustrechnung'!AO65</f>
        <v>0</v>
      </c>
      <c r="AO79" s="377">
        <f>'2.) Gewinn- und Verlustrechnung'!AP65</f>
        <v>0</v>
      </c>
      <c r="AP79" s="384">
        <f>'2.) Gewinn- und Verlustrechnung'!AQ65</f>
        <v>0</v>
      </c>
    </row>
    <row r="80" spans="1:42" s="242" customFormat="1" hidden="1" outlineLevel="1">
      <c r="A80" s="288"/>
      <c r="B80" s="342">
        <f>'2.) Gewinn- und Verlustrechnung'!B66</f>
        <v>0</v>
      </c>
      <c r="C80" s="258" t="str">
        <f>'2.) Gewinn- und Verlustrechnung'!C66</f>
        <v>Gewerbeanmeldung</v>
      </c>
      <c r="D80" s="377">
        <f>'2.) Gewinn- und Verlustrechnung'!E66</f>
        <v>20</v>
      </c>
      <c r="E80" s="377">
        <f>'2.) Gewinn- und Verlustrechnung'!F66</f>
        <v>0</v>
      </c>
      <c r="F80" s="377">
        <f>'2.) Gewinn- und Verlustrechnung'!G66</f>
        <v>0</v>
      </c>
      <c r="G80" s="377">
        <f>'2.) Gewinn- und Verlustrechnung'!H66</f>
        <v>0</v>
      </c>
      <c r="H80" s="377">
        <f>'2.) Gewinn- und Verlustrechnung'!I66</f>
        <v>0</v>
      </c>
      <c r="I80" s="377">
        <f>'2.) Gewinn- und Verlustrechnung'!J66</f>
        <v>0</v>
      </c>
      <c r="J80" s="377">
        <f>'2.) Gewinn- und Verlustrechnung'!K66</f>
        <v>0</v>
      </c>
      <c r="K80" s="377">
        <f>'2.) Gewinn- und Verlustrechnung'!L66</f>
        <v>0</v>
      </c>
      <c r="L80" s="377">
        <f>'2.) Gewinn- und Verlustrechnung'!M66</f>
        <v>0</v>
      </c>
      <c r="M80" s="377">
        <f>'2.) Gewinn- und Verlustrechnung'!N66</f>
        <v>0</v>
      </c>
      <c r="N80" s="377">
        <f>'2.) Gewinn- und Verlustrechnung'!O66</f>
        <v>0</v>
      </c>
      <c r="O80" s="377">
        <f>'2.) Gewinn- und Verlustrechnung'!P66</f>
        <v>0</v>
      </c>
      <c r="P80" s="381">
        <f>'2.) Gewinn- und Verlustrechnung'!Q66</f>
        <v>20</v>
      </c>
      <c r="Q80" s="377">
        <f>'2.) Gewinn- und Verlustrechnung'!R66</f>
        <v>0</v>
      </c>
      <c r="R80" s="377">
        <f>'2.) Gewinn- und Verlustrechnung'!S66</f>
        <v>0</v>
      </c>
      <c r="S80" s="377">
        <f>'2.) Gewinn- und Verlustrechnung'!T66</f>
        <v>0</v>
      </c>
      <c r="T80" s="377">
        <f>'2.) Gewinn- und Verlustrechnung'!U66</f>
        <v>0</v>
      </c>
      <c r="U80" s="377">
        <f>'2.) Gewinn- und Verlustrechnung'!V66</f>
        <v>0</v>
      </c>
      <c r="V80" s="377">
        <f>'2.) Gewinn- und Verlustrechnung'!W66</f>
        <v>0</v>
      </c>
      <c r="W80" s="377">
        <f>'2.) Gewinn- und Verlustrechnung'!X66</f>
        <v>0</v>
      </c>
      <c r="X80" s="377">
        <f>'2.) Gewinn- und Verlustrechnung'!Y66</f>
        <v>0</v>
      </c>
      <c r="Y80" s="377">
        <f>'2.) Gewinn- und Verlustrechnung'!Z66</f>
        <v>0</v>
      </c>
      <c r="Z80" s="377">
        <f>'2.) Gewinn- und Verlustrechnung'!AA66</f>
        <v>0</v>
      </c>
      <c r="AA80" s="377">
        <f>'2.) Gewinn- und Verlustrechnung'!AB66</f>
        <v>0</v>
      </c>
      <c r="AB80" s="377">
        <f>'2.) Gewinn- und Verlustrechnung'!AC66</f>
        <v>0</v>
      </c>
      <c r="AC80" s="381">
        <f>'2.) Gewinn- und Verlustrechnung'!AD66</f>
        <v>0</v>
      </c>
      <c r="AD80" s="377">
        <f>'2.) Gewinn- und Verlustrechnung'!AE66</f>
        <v>0</v>
      </c>
      <c r="AE80" s="377">
        <f>'2.) Gewinn- und Verlustrechnung'!AF66</f>
        <v>0</v>
      </c>
      <c r="AF80" s="377">
        <f>'2.) Gewinn- und Verlustrechnung'!AG66</f>
        <v>0</v>
      </c>
      <c r="AG80" s="377">
        <f>'2.) Gewinn- und Verlustrechnung'!AH66</f>
        <v>0</v>
      </c>
      <c r="AH80" s="377">
        <f>'2.) Gewinn- und Verlustrechnung'!AI66</f>
        <v>0</v>
      </c>
      <c r="AI80" s="377">
        <f>'2.) Gewinn- und Verlustrechnung'!AJ66</f>
        <v>0</v>
      </c>
      <c r="AJ80" s="377">
        <f>'2.) Gewinn- und Verlustrechnung'!AK66</f>
        <v>0</v>
      </c>
      <c r="AK80" s="377">
        <f>'2.) Gewinn- und Verlustrechnung'!AL66</f>
        <v>0</v>
      </c>
      <c r="AL80" s="377">
        <f>'2.) Gewinn- und Verlustrechnung'!AM66</f>
        <v>0</v>
      </c>
      <c r="AM80" s="377">
        <f>'2.) Gewinn- und Verlustrechnung'!AN66</f>
        <v>0</v>
      </c>
      <c r="AN80" s="377">
        <f>'2.) Gewinn- und Verlustrechnung'!AO66</f>
        <v>0</v>
      </c>
      <c r="AO80" s="377">
        <f>'2.) Gewinn- und Verlustrechnung'!AP66</f>
        <v>0</v>
      </c>
      <c r="AP80" s="384">
        <f>'2.) Gewinn- und Verlustrechnung'!AQ66</f>
        <v>0</v>
      </c>
    </row>
    <row r="81" spans="1:42" s="242" customFormat="1" hidden="1" outlineLevel="1">
      <c r="A81" s="288"/>
      <c r="B81" s="342"/>
      <c r="C81" s="258" t="str">
        <f>'2.) Gewinn- und Verlustrechnung'!C67</f>
        <v>Eintragung Handelsregister</v>
      </c>
      <c r="D81" s="377">
        <f>'2.) Gewinn- und Verlustrechnung'!E67</f>
        <v>500</v>
      </c>
      <c r="E81" s="377">
        <f>'2.) Gewinn- und Verlustrechnung'!F67</f>
        <v>0</v>
      </c>
      <c r="F81" s="377">
        <f>'2.) Gewinn- und Verlustrechnung'!G67</f>
        <v>0</v>
      </c>
      <c r="G81" s="377">
        <f>'2.) Gewinn- und Verlustrechnung'!H67</f>
        <v>0</v>
      </c>
      <c r="H81" s="377">
        <f>'2.) Gewinn- und Verlustrechnung'!I67</f>
        <v>0</v>
      </c>
      <c r="I81" s="377">
        <f>'2.) Gewinn- und Verlustrechnung'!J67</f>
        <v>0</v>
      </c>
      <c r="J81" s="377">
        <f>'2.) Gewinn- und Verlustrechnung'!K67</f>
        <v>0</v>
      </c>
      <c r="K81" s="377">
        <f>'2.) Gewinn- und Verlustrechnung'!L67</f>
        <v>0</v>
      </c>
      <c r="L81" s="377">
        <f>'2.) Gewinn- und Verlustrechnung'!M67</f>
        <v>0</v>
      </c>
      <c r="M81" s="377">
        <f>'2.) Gewinn- und Verlustrechnung'!N67</f>
        <v>0</v>
      </c>
      <c r="N81" s="377">
        <f>'2.) Gewinn- und Verlustrechnung'!O67</f>
        <v>0</v>
      </c>
      <c r="O81" s="377">
        <f>'2.) Gewinn- und Verlustrechnung'!P67</f>
        <v>0</v>
      </c>
      <c r="P81" s="381">
        <f>'2.) Gewinn- und Verlustrechnung'!Q67</f>
        <v>500</v>
      </c>
      <c r="Q81" s="377">
        <f>'2.) Gewinn- und Verlustrechnung'!R67</f>
        <v>0</v>
      </c>
      <c r="R81" s="377">
        <f>'2.) Gewinn- und Verlustrechnung'!S67</f>
        <v>0</v>
      </c>
      <c r="S81" s="377">
        <f>'2.) Gewinn- und Verlustrechnung'!T67</f>
        <v>0</v>
      </c>
      <c r="T81" s="377">
        <f>'2.) Gewinn- und Verlustrechnung'!U67</f>
        <v>0</v>
      </c>
      <c r="U81" s="377">
        <f>'2.) Gewinn- und Verlustrechnung'!V67</f>
        <v>0</v>
      </c>
      <c r="V81" s="377">
        <f>'2.) Gewinn- und Verlustrechnung'!W67</f>
        <v>0</v>
      </c>
      <c r="W81" s="377">
        <f>'2.) Gewinn- und Verlustrechnung'!X67</f>
        <v>0</v>
      </c>
      <c r="X81" s="377">
        <f>'2.) Gewinn- und Verlustrechnung'!Y67</f>
        <v>0</v>
      </c>
      <c r="Y81" s="377">
        <f>'2.) Gewinn- und Verlustrechnung'!Z67</f>
        <v>0</v>
      </c>
      <c r="Z81" s="377">
        <f>'2.) Gewinn- und Verlustrechnung'!AA67</f>
        <v>0</v>
      </c>
      <c r="AA81" s="377">
        <f>'2.) Gewinn- und Verlustrechnung'!AB67</f>
        <v>0</v>
      </c>
      <c r="AB81" s="377">
        <f>'2.) Gewinn- und Verlustrechnung'!AC67</f>
        <v>0</v>
      </c>
      <c r="AC81" s="381">
        <f>'2.) Gewinn- und Verlustrechnung'!AD67</f>
        <v>0</v>
      </c>
      <c r="AD81" s="377">
        <f>'2.) Gewinn- und Verlustrechnung'!AE67</f>
        <v>0</v>
      </c>
      <c r="AE81" s="377">
        <f>'2.) Gewinn- und Verlustrechnung'!AF67</f>
        <v>0</v>
      </c>
      <c r="AF81" s="377">
        <f>'2.) Gewinn- und Verlustrechnung'!AG67</f>
        <v>0</v>
      </c>
      <c r="AG81" s="377">
        <f>'2.) Gewinn- und Verlustrechnung'!AH67</f>
        <v>0</v>
      </c>
      <c r="AH81" s="377">
        <f>'2.) Gewinn- und Verlustrechnung'!AI67</f>
        <v>0</v>
      </c>
      <c r="AI81" s="377">
        <f>'2.) Gewinn- und Verlustrechnung'!AJ67</f>
        <v>0</v>
      </c>
      <c r="AJ81" s="377">
        <f>'2.) Gewinn- und Verlustrechnung'!AK67</f>
        <v>0</v>
      </c>
      <c r="AK81" s="377">
        <f>'2.) Gewinn- und Verlustrechnung'!AL67</f>
        <v>0</v>
      </c>
      <c r="AL81" s="377">
        <f>'2.) Gewinn- und Verlustrechnung'!AM67</f>
        <v>0</v>
      </c>
      <c r="AM81" s="377">
        <f>'2.) Gewinn- und Verlustrechnung'!AN67</f>
        <v>0</v>
      </c>
      <c r="AN81" s="377">
        <f>'2.) Gewinn- und Verlustrechnung'!AO67</f>
        <v>0</v>
      </c>
      <c r="AO81" s="377">
        <f>'2.) Gewinn- und Verlustrechnung'!AP67</f>
        <v>0</v>
      </c>
      <c r="AP81" s="384">
        <f>'2.) Gewinn- und Verlustrechnung'!AQ67</f>
        <v>0</v>
      </c>
    </row>
    <row r="82" spans="1:42" s="242" customFormat="1" hidden="1" outlineLevel="1">
      <c r="A82" s="288"/>
      <c r="B82" s="342">
        <f>'2.) Gewinn- und Verlustrechnung'!B68</f>
        <v>0</v>
      </c>
      <c r="C82" s="258" t="str">
        <f>'2.) Gewinn- und Verlustrechnung'!C68</f>
        <v>Einmalige Lizenz- oder Franchisegebühr</v>
      </c>
      <c r="D82" s="377">
        <f>'2.) Gewinn- und Verlustrechnung'!E68</f>
        <v>0</v>
      </c>
      <c r="E82" s="377">
        <f>'2.) Gewinn- und Verlustrechnung'!F68</f>
        <v>0</v>
      </c>
      <c r="F82" s="377">
        <f>'2.) Gewinn- und Verlustrechnung'!G68</f>
        <v>0</v>
      </c>
      <c r="G82" s="377">
        <f>'2.) Gewinn- und Verlustrechnung'!H68</f>
        <v>0</v>
      </c>
      <c r="H82" s="377">
        <f>'2.) Gewinn- und Verlustrechnung'!I68</f>
        <v>0</v>
      </c>
      <c r="I82" s="377">
        <f>'2.) Gewinn- und Verlustrechnung'!J68</f>
        <v>0</v>
      </c>
      <c r="J82" s="377">
        <f>'2.) Gewinn- und Verlustrechnung'!K68</f>
        <v>0</v>
      </c>
      <c r="K82" s="377">
        <f>'2.) Gewinn- und Verlustrechnung'!L68</f>
        <v>0</v>
      </c>
      <c r="L82" s="377">
        <f>'2.) Gewinn- und Verlustrechnung'!M68</f>
        <v>0</v>
      </c>
      <c r="M82" s="377">
        <f>'2.) Gewinn- und Verlustrechnung'!N68</f>
        <v>0</v>
      </c>
      <c r="N82" s="377">
        <f>'2.) Gewinn- und Verlustrechnung'!O68</f>
        <v>0</v>
      </c>
      <c r="O82" s="377">
        <f>'2.) Gewinn- und Verlustrechnung'!P68</f>
        <v>0</v>
      </c>
      <c r="P82" s="381">
        <f>'2.) Gewinn- und Verlustrechnung'!Q68</f>
        <v>0</v>
      </c>
      <c r="Q82" s="377">
        <f>'2.) Gewinn- und Verlustrechnung'!R68</f>
        <v>0</v>
      </c>
      <c r="R82" s="377">
        <f>'2.) Gewinn- und Verlustrechnung'!S68</f>
        <v>0</v>
      </c>
      <c r="S82" s="377">
        <f>'2.) Gewinn- und Verlustrechnung'!T68</f>
        <v>0</v>
      </c>
      <c r="T82" s="377">
        <f>'2.) Gewinn- und Verlustrechnung'!U68</f>
        <v>0</v>
      </c>
      <c r="U82" s="377">
        <f>'2.) Gewinn- und Verlustrechnung'!V68</f>
        <v>0</v>
      </c>
      <c r="V82" s="377">
        <f>'2.) Gewinn- und Verlustrechnung'!W68</f>
        <v>0</v>
      </c>
      <c r="W82" s="377">
        <f>'2.) Gewinn- und Verlustrechnung'!X68</f>
        <v>0</v>
      </c>
      <c r="X82" s="377">
        <f>'2.) Gewinn- und Verlustrechnung'!Y68</f>
        <v>0</v>
      </c>
      <c r="Y82" s="377">
        <f>'2.) Gewinn- und Verlustrechnung'!Z68</f>
        <v>0</v>
      </c>
      <c r="Z82" s="377">
        <f>'2.) Gewinn- und Verlustrechnung'!AA68</f>
        <v>0</v>
      </c>
      <c r="AA82" s="377">
        <f>'2.) Gewinn- und Verlustrechnung'!AB68</f>
        <v>0</v>
      </c>
      <c r="AB82" s="377">
        <f>'2.) Gewinn- und Verlustrechnung'!AC68</f>
        <v>0</v>
      </c>
      <c r="AC82" s="381">
        <f>'2.) Gewinn- und Verlustrechnung'!AD68</f>
        <v>0</v>
      </c>
      <c r="AD82" s="377">
        <f>'2.) Gewinn- und Verlustrechnung'!AE68</f>
        <v>0</v>
      </c>
      <c r="AE82" s="377">
        <f>'2.) Gewinn- und Verlustrechnung'!AF68</f>
        <v>0</v>
      </c>
      <c r="AF82" s="377">
        <f>'2.) Gewinn- und Verlustrechnung'!AG68</f>
        <v>0</v>
      </c>
      <c r="AG82" s="377">
        <f>'2.) Gewinn- und Verlustrechnung'!AH68</f>
        <v>0</v>
      </c>
      <c r="AH82" s="377">
        <f>'2.) Gewinn- und Verlustrechnung'!AI68</f>
        <v>0</v>
      </c>
      <c r="AI82" s="377">
        <f>'2.) Gewinn- und Verlustrechnung'!AJ68</f>
        <v>0</v>
      </c>
      <c r="AJ82" s="377">
        <f>'2.) Gewinn- und Verlustrechnung'!AK68</f>
        <v>0</v>
      </c>
      <c r="AK82" s="377">
        <f>'2.) Gewinn- und Verlustrechnung'!AL68</f>
        <v>0</v>
      </c>
      <c r="AL82" s="377">
        <f>'2.) Gewinn- und Verlustrechnung'!AM68</f>
        <v>0</v>
      </c>
      <c r="AM82" s="377">
        <f>'2.) Gewinn- und Verlustrechnung'!AN68</f>
        <v>0</v>
      </c>
      <c r="AN82" s="377">
        <f>'2.) Gewinn- und Verlustrechnung'!AO68</f>
        <v>0</v>
      </c>
      <c r="AO82" s="377">
        <f>'2.) Gewinn- und Verlustrechnung'!AP68</f>
        <v>0</v>
      </c>
      <c r="AP82" s="384">
        <f>'2.) Gewinn- und Verlustrechnung'!AQ68</f>
        <v>0</v>
      </c>
    </row>
    <row r="83" spans="1:42" s="242" customFormat="1" hidden="1" outlineLevel="1">
      <c r="A83" s="288"/>
      <c r="B83" s="342">
        <f>'2.) Gewinn- und Verlustrechnung'!B69</f>
        <v>0</v>
      </c>
      <c r="C83" s="258" t="str">
        <f>'2.) Gewinn- und Verlustrechnung'!C69</f>
        <v>Sonstige</v>
      </c>
      <c r="D83" s="377">
        <f>'2.) Gewinn- und Verlustrechnung'!E69</f>
        <v>30</v>
      </c>
      <c r="E83" s="377">
        <f>'2.) Gewinn- und Verlustrechnung'!F69</f>
        <v>0</v>
      </c>
      <c r="F83" s="377">
        <f>'2.) Gewinn- und Verlustrechnung'!G69</f>
        <v>0</v>
      </c>
      <c r="G83" s="377">
        <f>'2.) Gewinn- und Verlustrechnung'!H69</f>
        <v>0</v>
      </c>
      <c r="H83" s="377">
        <f>'2.) Gewinn- und Verlustrechnung'!I69</f>
        <v>0</v>
      </c>
      <c r="I83" s="377">
        <f>'2.) Gewinn- und Verlustrechnung'!J69</f>
        <v>0</v>
      </c>
      <c r="J83" s="377">
        <f>'2.) Gewinn- und Verlustrechnung'!K69</f>
        <v>0</v>
      </c>
      <c r="K83" s="377">
        <f>'2.) Gewinn- und Verlustrechnung'!L69</f>
        <v>0</v>
      </c>
      <c r="L83" s="377">
        <f>'2.) Gewinn- und Verlustrechnung'!M69</f>
        <v>0</v>
      </c>
      <c r="M83" s="377">
        <f>'2.) Gewinn- und Verlustrechnung'!N69</f>
        <v>0</v>
      </c>
      <c r="N83" s="377">
        <f>'2.) Gewinn- und Verlustrechnung'!O69</f>
        <v>0</v>
      </c>
      <c r="O83" s="377">
        <f>'2.) Gewinn- und Verlustrechnung'!P69</f>
        <v>0</v>
      </c>
      <c r="P83" s="381">
        <f>'2.) Gewinn- und Verlustrechnung'!Q69</f>
        <v>30</v>
      </c>
      <c r="Q83" s="377">
        <f>'2.) Gewinn- und Verlustrechnung'!R69</f>
        <v>0</v>
      </c>
      <c r="R83" s="377">
        <f>'2.) Gewinn- und Verlustrechnung'!S69</f>
        <v>0</v>
      </c>
      <c r="S83" s="377">
        <f>'2.) Gewinn- und Verlustrechnung'!T69</f>
        <v>0</v>
      </c>
      <c r="T83" s="377">
        <f>'2.) Gewinn- und Verlustrechnung'!U69</f>
        <v>0</v>
      </c>
      <c r="U83" s="377">
        <f>'2.) Gewinn- und Verlustrechnung'!V69</f>
        <v>0</v>
      </c>
      <c r="V83" s="377">
        <f>'2.) Gewinn- und Verlustrechnung'!W69</f>
        <v>0</v>
      </c>
      <c r="W83" s="377">
        <f>'2.) Gewinn- und Verlustrechnung'!X69</f>
        <v>0</v>
      </c>
      <c r="X83" s="377">
        <f>'2.) Gewinn- und Verlustrechnung'!Y69</f>
        <v>0</v>
      </c>
      <c r="Y83" s="377">
        <f>'2.) Gewinn- und Verlustrechnung'!Z69</f>
        <v>0</v>
      </c>
      <c r="Z83" s="377">
        <f>'2.) Gewinn- und Verlustrechnung'!AA69</f>
        <v>0</v>
      </c>
      <c r="AA83" s="377">
        <f>'2.) Gewinn- und Verlustrechnung'!AB69</f>
        <v>0</v>
      </c>
      <c r="AB83" s="377">
        <f>'2.) Gewinn- und Verlustrechnung'!AC69</f>
        <v>0</v>
      </c>
      <c r="AC83" s="381">
        <f>'2.) Gewinn- und Verlustrechnung'!AD69</f>
        <v>0</v>
      </c>
      <c r="AD83" s="377">
        <f>'2.) Gewinn- und Verlustrechnung'!AE69</f>
        <v>0</v>
      </c>
      <c r="AE83" s="377">
        <f>'2.) Gewinn- und Verlustrechnung'!AF69</f>
        <v>0</v>
      </c>
      <c r="AF83" s="377">
        <f>'2.) Gewinn- und Verlustrechnung'!AG69</f>
        <v>0</v>
      </c>
      <c r="AG83" s="377">
        <f>'2.) Gewinn- und Verlustrechnung'!AH69</f>
        <v>0</v>
      </c>
      <c r="AH83" s="377">
        <f>'2.) Gewinn- und Verlustrechnung'!AI69</f>
        <v>0</v>
      </c>
      <c r="AI83" s="377">
        <f>'2.) Gewinn- und Verlustrechnung'!AJ69</f>
        <v>0</v>
      </c>
      <c r="AJ83" s="377">
        <f>'2.) Gewinn- und Verlustrechnung'!AK69</f>
        <v>0</v>
      </c>
      <c r="AK83" s="377">
        <f>'2.) Gewinn- und Verlustrechnung'!AL69</f>
        <v>0</v>
      </c>
      <c r="AL83" s="377">
        <f>'2.) Gewinn- und Verlustrechnung'!AM69</f>
        <v>0</v>
      </c>
      <c r="AM83" s="377">
        <f>'2.) Gewinn- und Verlustrechnung'!AN69</f>
        <v>0</v>
      </c>
      <c r="AN83" s="377">
        <f>'2.) Gewinn- und Verlustrechnung'!AO69</f>
        <v>0</v>
      </c>
      <c r="AO83" s="377">
        <f>'2.) Gewinn- und Verlustrechnung'!AP69</f>
        <v>0</v>
      </c>
      <c r="AP83" s="384">
        <f>'2.) Gewinn- und Verlustrechnung'!AQ69</f>
        <v>0</v>
      </c>
    </row>
    <row r="84" spans="1:42" s="242" customFormat="1" hidden="1" outlineLevel="1">
      <c r="A84" s="288"/>
      <c r="B84" s="341" t="str">
        <f>'2.) Gewinn- und Verlustrechnung'!B70</f>
        <v>GuV-fähige Gründungsinvestitionen</v>
      </c>
      <c r="C84" s="319"/>
      <c r="D84" s="503"/>
      <c r="E84" s="503"/>
      <c r="F84" s="503"/>
      <c r="G84" s="503"/>
      <c r="H84" s="503"/>
      <c r="I84" s="503"/>
      <c r="J84" s="503"/>
      <c r="K84" s="503"/>
      <c r="L84" s="503"/>
      <c r="M84" s="503"/>
      <c r="N84" s="503"/>
      <c r="O84" s="504"/>
      <c r="P84" s="375"/>
      <c r="Q84" s="505"/>
      <c r="R84" s="503"/>
      <c r="S84" s="503"/>
      <c r="T84" s="503"/>
      <c r="U84" s="503"/>
      <c r="V84" s="503"/>
      <c r="W84" s="503"/>
      <c r="X84" s="503"/>
      <c r="Y84" s="503"/>
      <c r="Z84" s="503"/>
      <c r="AA84" s="503"/>
      <c r="AB84" s="504"/>
      <c r="AC84" s="375"/>
      <c r="AD84" s="505"/>
      <c r="AE84" s="503"/>
      <c r="AF84" s="503"/>
      <c r="AG84" s="503"/>
      <c r="AH84" s="503"/>
      <c r="AI84" s="503"/>
      <c r="AJ84" s="503"/>
      <c r="AK84" s="503"/>
      <c r="AL84" s="503"/>
      <c r="AM84" s="503"/>
      <c r="AN84" s="503"/>
      <c r="AO84" s="504"/>
      <c r="AP84" s="376"/>
    </row>
    <row r="85" spans="1:42" s="242" customFormat="1" hidden="1" outlineLevel="1">
      <c r="A85" s="288"/>
      <c r="B85" s="342" t="str">
        <f>'2.) Gewinn- und Verlustrechnung'!B71</f>
        <v>Grundstück</v>
      </c>
      <c r="C85" s="258"/>
      <c r="D85" s="478"/>
      <c r="E85" s="435"/>
      <c r="F85" s="435"/>
      <c r="G85" s="435"/>
      <c r="H85" s="435"/>
      <c r="I85" s="435"/>
      <c r="J85" s="435"/>
      <c r="K85" s="435"/>
      <c r="L85" s="435"/>
      <c r="M85" s="435"/>
      <c r="N85" s="435"/>
      <c r="O85" s="436"/>
      <c r="P85" s="222"/>
      <c r="Q85" s="478"/>
      <c r="R85" s="435"/>
      <c r="S85" s="435"/>
      <c r="T85" s="435"/>
      <c r="U85" s="435"/>
      <c r="V85" s="435"/>
      <c r="W85" s="435"/>
      <c r="X85" s="435"/>
      <c r="Y85" s="435"/>
      <c r="Z85" s="435"/>
      <c r="AA85" s="435"/>
      <c r="AB85" s="436"/>
      <c r="AC85" s="222"/>
      <c r="AD85" s="478"/>
      <c r="AE85" s="435"/>
      <c r="AF85" s="435"/>
      <c r="AG85" s="435"/>
      <c r="AH85" s="435"/>
      <c r="AI85" s="435"/>
      <c r="AJ85" s="435"/>
      <c r="AK85" s="435"/>
      <c r="AL85" s="435"/>
      <c r="AM85" s="435"/>
      <c r="AN85" s="435"/>
      <c r="AO85" s="436"/>
      <c r="AP85" s="330"/>
    </row>
    <row r="86" spans="1:42" s="242" customFormat="1" hidden="1" outlineLevel="1">
      <c r="A86" s="288"/>
      <c r="B86" s="342">
        <f>'2.) Gewinn- und Verlustrechnung'!B72</f>
        <v>0</v>
      </c>
      <c r="C86" s="258" t="str">
        <f>'2.) Gewinn- und Verlustrechnung'!C72</f>
        <v>Grundstück</v>
      </c>
      <c r="D86" s="377">
        <f>'2.) Gewinn- und Verlustrechnung'!E72</f>
        <v>0</v>
      </c>
      <c r="E86" s="377">
        <f>'2.) Gewinn- und Verlustrechnung'!F72</f>
        <v>0</v>
      </c>
      <c r="F86" s="377">
        <f>'2.) Gewinn- und Verlustrechnung'!G72</f>
        <v>0</v>
      </c>
      <c r="G86" s="377">
        <f>'2.) Gewinn- und Verlustrechnung'!H72</f>
        <v>0</v>
      </c>
      <c r="H86" s="377">
        <f>'2.) Gewinn- und Verlustrechnung'!I72</f>
        <v>0</v>
      </c>
      <c r="I86" s="377">
        <f>'2.) Gewinn- und Verlustrechnung'!J72</f>
        <v>0</v>
      </c>
      <c r="J86" s="377">
        <f>'2.) Gewinn- und Verlustrechnung'!K72</f>
        <v>0</v>
      </c>
      <c r="K86" s="377">
        <f>'2.) Gewinn- und Verlustrechnung'!L72</f>
        <v>0</v>
      </c>
      <c r="L86" s="377">
        <f>'2.) Gewinn- und Verlustrechnung'!M72</f>
        <v>0</v>
      </c>
      <c r="M86" s="377">
        <f>'2.) Gewinn- und Verlustrechnung'!N72</f>
        <v>0</v>
      </c>
      <c r="N86" s="377">
        <f>'2.) Gewinn- und Verlustrechnung'!O72</f>
        <v>0</v>
      </c>
      <c r="O86" s="377">
        <f>'2.) Gewinn- und Verlustrechnung'!P72</f>
        <v>0</v>
      </c>
      <c r="P86" s="381">
        <f>'2.) Gewinn- und Verlustrechnung'!Q72</f>
        <v>0</v>
      </c>
      <c r="Q86" s="377">
        <f>'2.) Gewinn- und Verlustrechnung'!R72</f>
        <v>0</v>
      </c>
      <c r="R86" s="377">
        <f>'2.) Gewinn- und Verlustrechnung'!S72</f>
        <v>0</v>
      </c>
      <c r="S86" s="377">
        <f>'2.) Gewinn- und Verlustrechnung'!T72</f>
        <v>0</v>
      </c>
      <c r="T86" s="377">
        <f>'2.) Gewinn- und Verlustrechnung'!U72</f>
        <v>0</v>
      </c>
      <c r="U86" s="377">
        <f>'2.) Gewinn- und Verlustrechnung'!V72</f>
        <v>0</v>
      </c>
      <c r="V86" s="377">
        <f>'2.) Gewinn- und Verlustrechnung'!W72</f>
        <v>0</v>
      </c>
      <c r="W86" s="377">
        <f>'2.) Gewinn- und Verlustrechnung'!X72</f>
        <v>0</v>
      </c>
      <c r="X86" s="377">
        <f>'2.) Gewinn- und Verlustrechnung'!Y72</f>
        <v>0</v>
      </c>
      <c r="Y86" s="377">
        <f>'2.) Gewinn- und Verlustrechnung'!Z72</f>
        <v>0</v>
      </c>
      <c r="Z86" s="377">
        <f>'2.) Gewinn- und Verlustrechnung'!AA72</f>
        <v>0</v>
      </c>
      <c r="AA86" s="377">
        <f>'2.) Gewinn- und Verlustrechnung'!AB72</f>
        <v>0</v>
      </c>
      <c r="AB86" s="377">
        <f>'2.) Gewinn- und Verlustrechnung'!AC72</f>
        <v>0</v>
      </c>
      <c r="AC86" s="381">
        <f>'2.) Gewinn- und Verlustrechnung'!AD72</f>
        <v>0</v>
      </c>
      <c r="AD86" s="377">
        <f>'2.) Gewinn- und Verlustrechnung'!AE72</f>
        <v>0</v>
      </c>
      <c r="AE86" s="377">
        <f>'2.) Gewinn- und Verlustrechnung'!AF72</f>
        <v>0</v>
      </c>
      <c r="AF86" s="377">
        <f>'2.) Gewinn- und Verlustrechnung'!AG72</f>
        <v>0</v>
      </c>
      <c r="AG86" s="377">
        <f>'2.) Gewinn- und Verlustrechnung'!AH72</f>
        <v>0</v>
      </c>
      <c r="AH86" s="377">
        <f>'2.) Gewinn- und Verlustrechnung'!AI72</f>
        <v>0</v>
      </c>
      <c r="AI86" s="377">
        <f>'2.) Gewinn- und Verlustrechnung'!AJ72</f>
        <v>0</v>
      </c>
      <c r="AJ86" s="377">
        <f>'2.) Gewinn- und Verlustrechnung'!AK72</f>
        <v>0</v>
      </c>
      <c r="AK86" s="377">
        <f>'2.) Gewinn- und Verlustrechnung'!AL72</f>
        <v>0</v>
      </c>
      <c r="AL86" s="377">
        <f>'2.) Gewinn- und Verlustrechnung'!AM72</f>
        <v>0</v>
      </c>
      <c r="AM86" s="377">
        <f>'2.) Gewinn- und Verlustrechnung'!AN72</f>
        <v>0</v>
      </c>
      <c r="AN86" s="377">
        <f>'2.) Gewinn- und Verlustrechnung'!AO72</f>
        <v>0</v>
      </c>
      <c r="AO86" s="377">
        <f>'2.) Gewinn- und Verlustrechnung'!AP72</f>
        <v>0</v>
      </c>
      <c r="AP86" s="384">
        <f>'2.) Gewinn- und Verlustrechnung'!AQ72</f>
        <v>0</v>
      </c>
    </row>
    <row r="87" spans="1:42" s="242" customFormat="1" hidden="1" outlineLevel="1">
      <c r="A87" s="288"/>
      <c r="B87" s="342">
        <f>'2.) Gewinn- und Verlustrechnung'!B73</f>
        <v>0</v>
      </c>
      <c r="C87" s="258" t="str">
        <f>'2.) Gewinn- und Verlustrechnung'!C73</f>
        <v>Gebäude, Räume, Hallen</v>
      </c>
      <c r="D87" s="377">
        <f>'2.) Gewinn- und Verlustrechnung'!E73</f>
        <v>0</v>
      </c>
      <c r="E87" s="377">
        <f>'2.) Gewinn- und Verlustrechnung'!F73</f>
        <v>0</v>
      </c>
      <c r="F87" s="377">
        <f>'2.) Gewinn- und Verlustrechnung'!G73</f>
        <v>0</v>
      </c>
      <c r="G87" s="377">
        <f>'2.) Gewinn- und Verlustrechnung'!H73</f>
        <v>0</v>
      </c>
      <c r="H87" s="377">
        <f>'2.) Gewinn- und Verlustrechnung'!I73</f>
        <v>0</v>
      </c>
      <c r="I87" s="377">
        <f>'2.) Gewinn- und Verlustrechnung'!J73</f>
        <v>0</v>
      </c>
      <c r="J87" s="377">
        <f>'2.) Gewinn- und Verlustrechnung'!K73</f>
        <v>0</v>
      </c>
      <c r="K87" s="377">
        <f>'2.) Gewinn- und Verlustrechnung'!L73</f>
        <v>0</v>
      </c>
      <c r="L87" s="377">
        <f>'2.) Gewinn- und Verlustrechnung'!M73</f>
        <v>0</v>
      </c>
      <c r="M87" s="377">
        <f>'2.) Gewinn- und Verlustrechnung'!N73</f>
        <v>0</v>
      </c>
      <c r="N87" s="377">
        <f>'2.) Gewinn- und Verlustrechnung'!O73</f>
        <v>0</v>
      </c>
      <c r="O87" s="377">
        <f>'2.) Gewinn- und Verlustrechnung'!P73</f>
        <v>0</v>
      </c>
      <c r="P87" s="381">
        <f>'2.) Gewinn- und Verlustrechnung'!Q73</f>
        <v>0</v>
      </c>
      <c r="Q87" s="377">
        <f>'2.) Gewinn- und Verlustrechnung'!R73</f>
        <v>0</v>
      </c>
      <c r="R87" s="377">
        <f>'2.) Gewinn- und Verlustrechnung'!S73</f>
        <v>0</v>
      </c>
      <c r="S87" s="377">
        <f>'2.) Gewinn- und Verlustrechnung'!T73</f>
        <v>0</v>
      </c>
      <c r="T87" s="377">
        <f>'2.) Gewinn- und Verlustrechnung'!U73</f>
        <v>0</v>
      </c>
      <c r="U87" s="377">
        <f>'2.) Gewinn- und Verlustrechnung'!V73</f>
        <v>0</v>
      </c>
      <c r="V87" s="377">
        <f>'2.) Gewinn- und Verlustrechnung'!W73</f>
        <v>0</v>
      </c>
      <c r="W87" s="377">
        <f>'2.) Gewinn- und Verlustrechnung'!X73</f>
        <v>0</v>
      </c>
      <c r="X87" s="377">
        <f>'2.) Gewinn- und Verlustrechnung'!Y73</f>
        <v>0</v>
      </c>
      <c r="Y87" s="377">
        <f>'2.) Gewinn- und Verlustrechnung'!Z73</f>
        <v>0</v>
      </c>
      <c r="Z87" s="377">
        <f>'2.) Gewinn- und Verlustrechnung'!AA73</f>
        <v>0</v>
      </c>
      <c r="AA87" s="377">
        <f>'2.) Gewinn- und Verlustrechnung'!AB73</f>
        <v>0</v>
      </c>
      <c r="AB87" s="377">
        <f>'2.) Gewinn- und Verlustrechnung'!AC73</f>
        <v>0</v>
      </c>
      <c r="AC87" s="381">
        <f>'2.) Gewinn- und Verlustrechnung'!AD73</f>
        <v>0</v>
      </c>
      <c r="AD87" s="377">
        <f>'2.) Gewinn- und Verlustrechnung'!AE73</f>
        <v>0</v>
      </c>
      <c r="AE87" s="377">
        <f>'2.) Gewinn- und Verlustrechnung'!AF73</f>
        <v>0</v>
      </c>
      <c r="AF87" s="377">
        <f>'2.) Gewinn- und Verlustrechnung'!AG73</f>
        <v>0</v>
      </c>
      <c r="AG87" s="377">
        <f>'2.) Gewinn- und Verlustrechnung'!AH73</f>
        <v>0</v>
      </c>
      <c r="AH87" s="377">
        <f>'2.) Gewinn- und Verlustrechnung'!AI73</f>
        <v>0</v>
      </c>
      <c r="AI87" s="377">
        <f>'2.) Gewinn- und Verlustrechnung'!AJ73</f>
        <v>0</v>
      </c>
      <c r="AJ87" s="377">
        <f>'2.) Gewinn- und Verlustrechnung'!AK73</f>
        <v>0</v>
      </c>
      <c r="AK87" s="377">
        <f>'2.) Gewinn- und Verlustrechnung'!AL73</f>
        <v>0</v>
      </c>
      <c r="AL87" s="377">
        <f>'2.) Gewinn- und Verlustrechnung'!AM73</f>
        <v>0</v>
      </c>
      <c r="AM87" s="377">
        <f>'2.) Gewinn- und Verlustrechnung'!AN73</f>
        <v>0</v>
      </c>
      <c r="AN87" s="377">
        <f>'2.) Gewinn- und Verlustrechnung'!AO73</f>
        <v>0</v>
      </c>
      <c r="AO87" s="377">
        <f>'2.) Gewinn- und Verlustrechnung'!AP73</f>
        <v>0</v>
      </c>
      <c r="AP87" s="384">
        <f>'2.) Gewinn- und Verlustrechnung'!AQ73</f>
        <v>0</v>
      </c>
    </row>
    <row r="88" spans="1:42" s="242" customFormat="1" hidden="1" outlineLevel="1">
      <c r="A88" s="288"/>
      <c r="B88" s="342">
        <f>'2.) Gewinn- und Verlustrechnung'!B74</f>
        <v>0</v>
      </c>
      <c r="C88" s="258" t="str">
        <f>'2.) Gewinn- und Verlustrechnung'!C74</f>
        <v>Waren- / Materiallager</v>
      </c>
      <c r="D88" s="377">
        <f>'2.) Gewinn- und Verlustrechnung'!E74</f>
        <v>0</v>
      </c>
      <c r="E88" s="377">
        <f>'2.) Gewinn- und Verlustrechnung'!F74</f>
        <v>0</v>
      </c>
      <c r="F88" s="377">
        <f>'2.) Gewinn- und Verlustrechnung'!G74</f>
        <v>0</v>
      </c>
      <c r="G88" s="377">
        <f>'2.) Gewinn- und Verlustrechnung'!H74</f>
        <v>0</v>
      </c>
      <c r="H88" s="377">
        <f>'2.) Gewinn- und Verlustrechnung'!I74</f>
        <v>0</v>
      </c>
      <c r="I88" s="377">
        <f>'2.) Gewinn- und Verlustrechnung'!J74</f>
        <v>0</v>
      </c>
      <c r="J88" s="377">
        <f>'2.) Gewinn- und Verlustrechnung'!K74</f>
        <v>0</v>
      </c>
      <c r="K88" s="377">
        <f>'2.) Gewinn- und Verlustrechnung'!L74</f>
        <v>0</v>
      </c>
      <c r="L88" s="377">
        <f>'2.) Gewinn- und Verlustrechnung'!M74</f>
        <v>0</v>
      </c>
      <c r="M88" s="377">
        <f>'2.) Gewinn- und Verlustrechnung'!N74</f>
        <v>0</v>
      </c>
      <c r="N88" s="377">
        <f>'2.) Gewinn- und Verlustrechnung'!O74</f>
        <v>0</v>
      </c>
      <c r="O88" s="377">
        <f>'2.) Gewinn- und Verlustrechnung'!P74</f>
        <v>0</v>
      </c>
      <c r="P88" s="381">
        <f>'2.) Gewinn- und Verlustrechnung'!Q74</f>
        <v>0</v>
      </c>
      <c r="Q88" s="377">
        <f>'2.) Gewinn- und Verlustrechnung'!R74</f>
        <v>0</v>
      </c>
      <c r="R88" s="377">
        <f>'2.) Gewinn- und Verlustrechnung'!S74</f>
        <v>0</v>
      </c>
      <c r="S88" s="377">
        <f>'2.) Gewinn- und Verlustrechnung'!T74</f>
        <v>0</v>
      </c>
      <c r="T88" s="377">
        <f>'2.) Gewinn- und Verlustrechnung'!U74</f>
        <v>0</v>
      </c>
      <c r="U88" s="377">
        <f>'2.) Gewinn- und Verlustrechnung'!V74</f>
        <v>0</v>
      </c>
      <c r="V88" s="377">
        <f>'2.) Gewinn- und Verlustrechnung'!W74</f>
        <v>0</v>
      </c>
      <c r="W88" s="377">
        <f>'2.) Gewinn- und Verlustrechnung'!X74</f>
        <v>0</v>
      </c>
      <c r="X88" s="377">
        <f>'2.) Gewinn- und Verlustrechnung'!Y74</f>
        <v>0</v>
      </c>
      <c r="Y88" s="377">
        <f>'2.) Gewinn- und Verlustrechnung'!Z74</f>
        <v>0</v>
      </c>
      <c r="Z88" s="377">
        <f>'2.) Gewinn- und Verlustrechnung'!AA74</f>
        <v>0</v>
      </c>
      <c r="AA88" s="377">
        <f>'2.) Gewinn- und Verlustrechnung'!AB74</f>
        <v>0</v>
      </c>
      <c r="AB88" s="377">
        <f>'2.) Gewinn- und Verlustrechnung'!AC74</f>
        <v>0</v>
      </c>
      <c r="AC88" s="381">
        <f>'2.) Gewinn- und Verlustrechnung'!AD74</f>
        <v>0</v>
      </c>
      <c r="AD88" s="377">
        <f>'2.) Gewinn- und Verlustrechnung'!AE74</f>
        <v>0</v>
      </c>
      <c r="AE88" s="377">
        <f>'2.) Gewinn- und Verlustrechnung'!AF74</f>
        <v>0</v>
      </c>
      <c r="AF88" s="377">
        <f>'2.) Gewinn- und Verlustrechnung'!AG74</f>
        <v>0</v>
      </c>
      <c r="AG88" s="377">
        <f>'2.) Gewinn- und Verlustrechnung'!AH74</f>
        <v>0</v>
      </c>
      <c r="AH88" s="377">
        <f>'2.) Gewinn- und Verlustrechnung'!AI74</f>
        <v>0</v>
      </c>
      <c r="AI88" s="377">
        <f>'2.) Gewinn- und Verlustrechnung'!AJ74</f>
        <v>0</v>
      </c>
      <c r="AJ88" s="377">
        <f>'2.) Gewinn- und Verlustrechnung'!AK74</f>
        <v>0</v>
      </c>
      <c r="AK88" s="377">
        <f>'2.) Gewinn- und Verlustrechnung'!AL74</f>
        <v>0</v>
      </c>
      <c r="AL88" s="377">
        <f>'2.) Gewinn- und Verlustrechnung'!AM74</f>
        <v>0</v>
      </c>
      <c r="AM88" s="377">
        <f>'2.) Gewinn- und Verlustrechnung'!AN74</f>
        <v>0</v>
      </c>
      <c r="AN88" s="377">
        <f>'2.) Gewinn- und Verlustrechnung'!AO74</f>
        <v>0</v>
      </c>
      <c r="AO88" s="377">
        <f>'2.) Gewinn- und Verlustrechnung'!AP74</f>
        <v>0</v>
      </c>
      <c r="AP88" s="384">
        <f>'2.) Gewinn- und Verlustrechnung'!AQ74</f>
        <v>0</v>
      </c>
    </row>
    <row r="89" spans="1:42" s="242" customFormat="1" hidden="1" outlineLevel="1">
      <c r="A89" s="288"/>
      <c r="B89" s="342">
        <f>'2.) Gewinn- und Verlustrechnung'!B75</f>
        <v>0</v>
      </c>
      <c r="C89" s="258" t="str">
        <f>'2.) Gewinn- und Verlustrechnung'!C75</f>
        <v>Umbau- / Renovierungskosten</v>
      </c>
      <c r="D89" s="377">
        <f>'2.) Gewinn- und Verlustrechnung'!E75</f>
        <v>0</v>
      </c>
      <c r="E89" s="377">
        <f>'2.) Gewinn- und Verlustrechnung'!F75</f>
        <v>300</v>
      </c>
      <c r="F89" s="377">
        <f>'2.) Gewinn- und Verlustrechnung'!G75</f>
        <v>200</v>
      </c>
      <c r="G89" s="377">
        <f>'2.) Gewinn- und Verlustrechnung'!H75</f>
        <v>0</v>
      </c>
      <c r="H89" s="377">
        <f>'2.) Gewinn- und Verlustrechnung'!I75</f>
        <v>0</v>
      </c>
      <c r="I89" s="377">
        <f>'2.) Gewinn- und Verlustrechnung'!J75</f>
        <v>0</v>
      </c>
      <c r="J89" s="377">
        <f>'2.) Gewinn- und Verlustrechnung'!K75</f>
        <v>0</v>
      </c>
      <c r="K89" s="377">
        <f>'2.) Gewinn- und Verlustrechnung'!L75</f>
        <v>0</v>
      </c>
      <c r="L89" s="377">
        <f>'2.) Gewinn- und Verlustrechnung'!M75</f>
        <v>0</v>
      </c>
      <c r="M89" s="377">
        <f>'2.) Gewinn- und Verlustrechnung'!N75</f>
        <v>0</v>
      </c>
      <c r="N89" s="377">
        <f>'2.) Gewinn- und Verlustrechnung'!O75</f>
        <v>0</v>
      </c>
      <c r="O89" s="377">
        <f>'2.) Gewinn- und Verlustrechnung'!P75</f>
        <v>0</v>
      </c>
      <c r="P89" s="381">
        <f>'2.) Gewinn- und Verlustrechnung'!Q75</f>
        <v>500</v>
      </c>
      <c r="Q89" s="377">
        <f>'2.) Gewinn- und Verlustrechnung'!R75</f>
        <v>0</v>
      </c>
      <c r="R89" s="377">
        <f>'2.) Gewinn- und Verlustrechnung'!S75</f>
        <v>0</v>
      </c>
      <c r="S89" s="377">
        <f>'2.) Gewinn- und Verlustrechnung'!T75</f>
        <v>0</v>
      </c>
      <c r="T89" s="377">
        <f>'2.) Gewinn- und Verlustrechnung'!U75</f>
        <v>0</v>
      </c>
      <c r="U89" s="377">
        <f>'2.) Gewinn- und Verlustrechnung'!V75</f>
        <v>0</v>
      </c>
      <c r="V89" s="377">
        <f>'2.) Gewinn- und Verlustrechnung'!W75</f>
        <v>0</v>
      </c>
      <c r="W89" s="377">
        <f>'2.) Gewinn- und Verlustrechnung'!X75</f>
        <v>0</v>
      </c>
      <c r="X89" s="377">
        <f>'2.) Gewinn- und Verlustrechnung'!Y75</f>
        <v>0</v>
      </c>
      <c r="Y89" s="377">
        <f>'2.) Gewinn- und Verlustrechnung'!Z75</f>
        <v>0</v>
      </c>
      <c r="Z89" s="377">
        <f>'2.) Gewinn- und Verlustrechnung'!AA75</f>
        <v>0</v>
      </c>
      <c r="AA89" s="377">
        <f>'2.) Gewinn- und Verlustrechnung'!AB75</f>
        <v>0</v>
      </c>
      <c r="AB89" s="377">
        <f>'2.) Gewinn- und Verlustrechnung'!AC75</f>
        <v>0</v>
      </c>
      <c r="AC89" s="381">
        <f>'2.) Gewinn- und Verlustrechnung'!AD75</f>
        <v>0</v>
      </c>
      <c r="AD89" s="377">
        <f>'2.) Gewinn- und Verlustrechnung'!AE75</f>
        <v>0</v>
      </c>
      <c r="AE89" s="377">
        <f>'2.) Gewinn- und Verlustrechnung'!AF75</f>
        <v>0</v>
      </c>
      <c r="AF89" s="377">
        <f>'2.) Gewinn- und Verlustrechnung'!AG75</f>
        <v>0</v>
      </c>
      <c r="AG89" s="377">
        <f>'2.) Gewinn- und Verlustrechnung'!AH75</f>
        <v>0</v>
      </c>
      <c r="AH89" s="377">
        <f>'2.) Gewinn- und Verlustrechnung'!AI75</f>
        <v>0</v>
      </c>
      <c r="AI89" s="377">
        <f>'2.) Gewinn- und Verlustrechnung'!AJ75</f>
        <v>0</v>
      </c>
      <c r="AJ89" s="377">
        <f>'2.) Gewinn- und Verlustrechnung'!AK75</f>
        <v>0</v>
      </c>
      <c r="AK89" s="377">
        <f>'2.) Gewinn- und Verlustrechnung'!AL75</f>
        <v>0</v>
      </c>
      <c r="AL89" s="377">
        <f>'2.) Gewinn- und Verlustrechnung'!AM75</f>
        <v>0</v>
      </c>
      <c r="AM89" s="377">
        <f>'2.) Gewinn- und Verlustrechnung'!AN75</f>
        <v>0</v>
      </c>
      <c r="AN89" s="377">
        <f>'2.) Gewinn- und Verlustrechnung'!AO75</f>
        <v>0</v>
      </c>
      <c r="AO89" s="377">
        <f>'2.) Gewinn- und Verlustrechnung'!AP75</f>
        <v>0</v>
      </c>
      <c r="AP89" s="384">
        <f>'2.) Gewinn- und Verlustrechnung'!AQ75</f>
        <v>0</v>
      </c>
    </row>
    <row r="90" spans="1:42" s="242" customFormat="1" hidden="1" outlineLevel="1">
      <c r="A90" s="288"/>
      <c r="B90" s="342">
        <f>'2.) Gewinn- und Verlustrechnung'!B76</f>
        <v>0</v>
      </c>
      <c r="C90" s="258" t="str">
        <f>'2.) Gewinn- und Verlustrechnung'!C76</f>
        <v>Nebenkosten</v>
      </c>
      <c r="D90" s="377">
        <f>'2.) Gewinn- und Verlustrechnung'!E76</f>
        <v>100</v>
      </c>
      <c r="E90" s="377">
        <f>'2.) Gewinn- und Verlustrechnung'!F76</f>
        <v>50</v>
      </c>
      <c r="F90" s="377">
        <f>'2.) Gewinn- und Verlustrechnung'!G76</f>
        <v>50</v>
      </c>
      <c r="G90" s="377">
        <f>'2.) Gewinn- und Verlustrechnung'!H76</f>
        <v>0</v>
      </c>
      <c r="H90" s="377">
        <f>'2.) Gewinn- und Verlustrechnung'!I76</f>
        <v>0</v>
      </c>
      <c r="I90" s="377">
        <f>'2.) Gewinn- und Verlustrechnung'!J76</f>
        <v>0</v>
      </c>
      <c r="J90" s="377">
        <f>'2.) Gewinn- und Verlustrechnung'!K76</f>
        <v>0</v>
      </c>
      <c r="K90" s="377">
        <f>'2.) Gewinn- und Verlustrechnung'!L76</f>
        <v>0</v>
      </c>
      <c r="L90" s="377">
        <f>'2.) Gewinn- und Verlustrechnung'!M76</f>
        <v>0</v>
      </c>
      <c r="M90" s="377">
        <f>'2.) Gewinn- und Verlustrechnung'!N76</f>
        <v>0</v>
      </c>
      <c r="N90" s="377">
        <f>'2.) Gewinn- und Verlustrechnung'!O76</f>
        <v>0</v>
      </c>
      <c r="O90" s="377">
        <f>'2.) Gewinn- und Verlustrechnung'!P76</f>
        <v>0</v>
      </c>
      <c r="P90" s="381">
        <f>'2.) Gewinn- und Verlustrechnung'!Q76</f>
        <v>200</v>
      </c>
      <c r="Q90" s="377">
        <f>'2.) Gewinn- und Verlustrechnung'!R76</f>
        <v>0</v>
      </c>
      <c r="R90" s="377">
        <f>'2.) Gewinn- und Verlustrechnung'!S76</f>
        <v>0</v>
      </c>
      <c r="S90" s="377">
        <f>'2.) Gewinn- und Verlustrechnung'!T76</f>
        <v>0</v>
      </c>
      <c r="T90" s="377">
        <f>'2.) Gewinn- und Verlustrechnung'!U76</f>
        <v>0</v>
      </c>
      <c r="U90" s="377">
        <f>'2.) Gewinn- und Verlustrechnung'!V76</f>
        <v>0</v>
      </c>
      <c r="V90" s="377">
        <f>'2.) Gewinn- und Verlustrechnung'!W76</f>
        <v>0</v>
      </c>
      <c r="W90" s="377">
        <f>'2.) Gewinn- und Verlustrechnung'!X76</f>
        <v>0</v>
      </c>
      <c r="X90" s="377">
        <f>'2.) Gewinn- und Verlustrechnung'!Y76</f>
        <v>0</v>
      </c>
      <c r="Y90" s="377">
        <f>'2.) Gewinn- und Verlustrechnung'!Z76</f>
        <v>0</v>
      </c>
      <c r="Z90" s="377">
        <f>'2.) Gewinn- und Verlustrechnung'!AA76</f>
        <v>0</v>
      </c>
      <c r="AA90" s="377">
        <f>'2.) Gewinn- und Verlustrechnung'!AB76</f>
        <v>0</v>
      </c>
      <c r="AB90" s="377">
        <f>'2.) Gewinn- und Verlustrechnung'!AC76</f>
        <v>0</v>
      </c>
      <c r="AC90" s="381">
        <f>'2.) Gewinn- und Verlustrechnung'!AD76</f>
        <v>0</v>
      </c>
      <c r="AD90" s="377">
        <f>'2.) Gewinn- und Verlustrechnung'!AE76</f>
        <v>0</v>
      </c>
      <c r="AE90" s="377">
        <f>'2.) Gewinn- und Verlustrechnung'!AF76</f>
        <v>0</v>
      </c>
      <c r="AF90" s="377">
        <f>'2.) Gewinn- und Verlustrechnung'!AG76</f>
        <v>0</v>
      </c>
      <c r="AG90" s="377">
        <f>'2.) Gewinn- und Verlustrechnung'!AH76</f>
        <v>0</v>
      </c>
      <c r="AH90" s="377">
        <f>'2.) Gewinn- und Verlustrechnung'!AI76</f>
        <v>0</v>
      </c>
      <c r="AI90" s="377">
        <f>'2.) Gewinn- und Verlustrechnung'!AJ76</f>
        <v>0</v>
      </c>
      <c r="AJ90" s="377">
        <f>'2.) Gewinn- und Verlustrechnung'!AK76</f>
        <v>0</v>
      </c>
      <c r="AK90" s="377">
        <f>'2.) Gewinn- und Verlustrechnung'!AL76</f>
        <v>0</v>
      </c>
      <c r="AL90" s="377">
        <f>'2.) Gewinn- und Verlustrechnung'!AM76</f>
        <v>0</v>
      </c>
      <c r="AM90" s="377">
        <f>'2.) Gewinn- und Verlustrechnung'!AN76</f>
        <v>0</v>
      </c>
      <c r="AN90" s="377">
        <f>'2.) Gewinn- und Verlustrechnung'!AO76</f>
        <v>0</v>
      </c>
      <c r="AO90" s="377">
        <f>'2.) Gewinn- und Verlustrechnung'!AP76</f>
        <v>0</v>
      </c>
      <c r="AP90" s="384">
        <f>'2.) Gewinn- und Verlustrechnung'!AQ76</f>
        <v>0</v>
      </c>
    </row>
    <row r="91" spans="1:42" s="242" customFormat="1" hidden="1" outlineLevel="1">
      <c r="A91" s="288"/>
      <c r="B91" s="342" t="str">
        <f>'2.) Gewinn- und Verlustrechnung'!B77</f>
        <v>Produktion</v>
      </c>
      <c r="C91" s="345"/>
      <c r="D91" s="435"/>
      <c r="E91" s="435"/>
      <c r="F91" s="435"/>
      <c r="G91" s="435"/>
      <c r="H91" s="435"/>
      <c r="I91" s="435"/>
      <c r="J91" s="435"/>
      <c r="K91" s="435"/>
      <c r="L91" s="435"/>
      <c r="M91" s="435"/>
      <c r="N91" s="435"/>
      <c r="O91" s="436"/>
      <c r="P91" s="222"/>
      <c r="Q91" s="478"/>
      <c r="R91" s="435"/>
      <c r="S91" s="435"/>
      <c r="T91" s="435"/>
      <c r="U91" s="435"/>
      <c r="V91" s="435"/>
      <c r="W91" s="435"/>
      <c r="X91" s="435"/>
      <c r="Y91" s="435"/>
      <c r="Z91" s="435"/>
      <c r="AA91" s="435"/>
      <c r="AB91" s="436"/>
      <c r="AC91" s="222"/>
      <c r="AD91" s="478"/>
      <c r="AE91" s="435"/>
      <c r="AF91" s="435"/>
      <c r="AG91" s="435"/>
      <c r="AH91" s="435"/>
      <c r="AI91" s="435"/>
      <c r="AJ91" s="435"/>
      <c r="AK91" s="435"/>
      <c r="AL91" s="435"/>
      <c r="AM91" s="435"/>
      <c r="AN91" s="435"/>
      <c r="AO91" s="436"/>
      <c r="AP91" s="330"/>
    </row>
    <row r="92" spans="1:42" s="242" customFormat="1" hidden="1" outlineLevel="1">
      <c r="A92" s="288"/>
      <c r="B92" s="342">
        <f>'2.) Gewinn- und Verlustrechnung'!B78</f>
        <v>0</v>
      </c>
      <c r="C92" s="345" t="str">
        <f>'2.) Gewinn- und Verlustrechnung'!C78</f>
        <v>Produktionsmaschine "BackSound"</v>
      </c>
      <c r="D92" s="377">
        <f>'2.) Gewinn- und Verlustrechnung'!E78</f>
        <v>0</v>
      </c>
      <c r="E92" s="377">
        <f>'2.) Gewinn- und Verlustrechnung'!F78</f>
        <v>2000</v>
      </c>
      <c r="F92" s="377">
        <f>'2.) Gewinn- und Verlustrechnung'!G78</f>
        <v>0</v>
      </c>
      <c r="G92" s="377">
        <f>'2.) Gewinn- und Verlustrechnung'!H78</f>
        <v>0</v>
      </c>
      <c r="H92" s="377">
        <f>'2.) Gewinn- und Verlustrechnung'!I78</f>
        <v>0</v>
      </c>
      <c r="I92" s="377">
        <f>'2.) Gewinn- und Verlustrechnung'!J78</f>
        <v>0</v>
      </c>
      <c r="J92" s="377">
        <f>'2.) Gewinn- und Verlustrechnung'!K78</f>
        <v>0</v>
      </c>
      <c r="K92" s="377">
        <f>'2.) Gewinn- und Verlustrechnung'!L78</f>
        <v>0</v>
      </c>
      <c r="L92" s="377">
        <f>'2.) Gewinn- und Verlustrechnung'!M78</f>
        <v>0</v>
      </c>
      <c r="M92" s="377">
        <f>'2.) Gewinn- und Verlustrechnung'!N78</f>
        <v>0</v>
      </c>
      <c r="N92" s="377">
        <f>'2.) Gewinn- und Verlustrechnung'!O78</f>
        <v>0</v>
      </c>
      <c r="O92" s="377">
        <f>'2.) Gewinn- und Verlustrechnung'!P78</f>
        <v>0</v>
      </c>
      <c r="P92" s="381">
        <f>'2.) Gewinn- und Verlustrechnung'!Q78</f>
        <v>2000</v>
      </c>
      <c r="Q92" s="377">
        <f>'2.) Gewinn- und Verlustrechnung'!R78</f>
        <v>0</v>
      </c>
      <c r="R92" s="377">
        <f>'2.) Gewinn- und Verlustrechnung'!S78</f>
        <v>0</v>
      </c>
      <c r="S92" s="377">
        <f>'2.) Gewinn- und Verlustrechnung'!T78</f>
        <v>0</v>
      </c>
      <c r="T92" s="377">
        <f>'2.) Gewinn- und Verlustrechnung'!U78</f>
        <v>0</v>
      </c>
      <c r="U92" s="377">
        <f>'2.) Gewinn- und Verlustrechnung'!V78</f>
        <v>0</v>
      </c>
      <c r="V92" s="377">
        <f>'2.) Gewinn- und Verlustrechnung'!W78</f>
        <v>0</v>
      </c>
      <c r="W92" s="377">
        <f>'2.) Gewinn- und Verlustrechnung'!X78</f>
        <v>0</v>
      </c>
      <c r="X92" s="377">
        <f>'2.) Gewinn- und Verlustrechnung'!Y78</f>
        <v>0</v>
      </c>
      <c r="Y92" s="377">
        <f>'2.) Gewinn- und Verlustrechnung'!Z78</f>
        <v>0</v>
      </c>
      <c r="Z92" s="377">
        <f>'2.) Gewinn- und Verlustrechnung'!AA78</f>
        <v>0</v>
      </c>
      <c r="AA92" s="377">
        <f>'2.) Gewinn- und Verlustrechnung'!AB78</f>
        <v>0</v>
      </c>
      <c r="AB92" s="377">
        <f>'2.) Gewinn- und Verlustrechnung'!AC78</f>
        <v>0</v>
      </c>
      <c r="AC92" s="381">
        <f>'2.) Gewinn- und Verlustrechnung'!AD78</f>
        <v>0</v>
      </c>
      <c r="AD92" s="377">
        <f>'2.) Gewinn- und Verlustrechnung'!AE78</f>
        <v>0</v>
      </c>
      <c r="AE92" s="377">
        <f>'2.) Gewinn- und Verlustrechnung'!AF78</f>
        <v>0</v>
      </c>
      <c r="AF92" s="377">
        <f>'2.) Gewinn- und Verlustrechnung'!AG78</f>
        <v>0</v>
      </c>
      <c r="AG92" s="377">
        <f>'2.) Gewinn- und Verlustrechnung'!AH78</f>
        <v>0</v>
      </c>
      <c r="AH92" s="377">
        <f>'2.) Gewinn- und Verlustrechnung'!AI78</f>
        <v>0</v>
      </c>
      <c r="AI92" s="377">
        <f>'2.) Gewinn- und Verlustrechnung'!AJ78</f>
        <v>0</v>
      </c>
      <c r="AJ92" s="377">
        <f>'2.) Gewinn- und Verlustrechnung'!AK78</f>
        <v>0</v>
      </c>
      <c r="AK92" s="377">
        <f>'2.) Gewinn- und Verlustrechnung'!AL78</f>
        <v>0</v>
      </c>
      <c r="AL92" s="377">
        <f>'2.) Gewinn- und Verlustrechnung'!AM78</f>
        <v>0</v>
      </c>
      <c r="AM92" s="377">
        <f>'2.) Gewinn- und Verlustrechnung'!AN78</f>
        <v>0</v>
      </c>
      <c r="AN92" s="377">
        <f>'2.) Gewinn- und Verlustrechnung'!AO78</f>
        <v>0</v>
      </c>
      <c r="AO92" s="377">
        <f>'2.) Gewinn- und Verlustrechnung'!AP78</f>
        <v>0</v>
      </c>
      <c r="AP92" s="384">
        <f>'2.) Gewinn- und Verlustrechnung'!AQ78</f>
        <v>0</v>
      </c>
    </row>
    <row r="93" spans="1:42" s="242" customFormat="1" hidden="1" outlineLevel="1">
      <c r="A93" s="288"/>
      <c r="B93" s="342">
        <f>'2.) Gewinn- und Verlustrechnung'!B79</f>
        <v>0</v>
      </c>
      <c r="C93" s="345" t="str">
        <f>'2.) Gewinn- und Verlustrechnung'!C79</f>
        <v>Verpackungsmaschine</v>
      </c>
      <c r="D93" s="377">
        <f>'2.) Gewinn- und Verlustrechnung'!E79</f>
        <v>0</v>
      </c>
      <c r="E93" s="377">
        <f>'2.) Gewinn- und Verlustrechnung'!F79</f>
        <v>1000</v>
      </c>
      <c r="F93" s="377">
        <f>'2.) Gewinn- und Verlustrechnung'!G79</f>
        <v>0</v>
      </c>
      <c r="G93" s="377">
        <f>'2.) Gewinn- und Verlustrechnung'!H79</f>
        <v>0</v>
      </c>
      <c r="H93" s="377">
        <f>'2.) Gewinn- und Verlustrechnung'!I79</f>
        <v>0</v>
      </c>
      <c r="I93" s="377">
        <f>'2.) Gewinn- und Verlustrechnung'!J79</f>
        <v>0</v>
      </c>
      <c r="J93" s="377">
        <f>'2.) Gewinn- und Verlustrechnung'!K79</f>
        <v>0</v>
      </c>
      <c r="K93" s="377">
        <f>'2.) Gewinn- und Verlustrechnung'!L79</f>
        <v>0</v>
      </c>
      <c r="L93" s="377">
        <f>'2.) Gewinn- und Verlustrechnung'!M79</f>
        <v>0</v>
      </c>
      <c r="M93" s="377">
        <f>'2.) Gewinn- und Verlustrechnung'!N79</f>
        <v>0</v>
      </c>
      <c r="N93" s="377">
        <f>'2.) Gewinn- und Verlustrechnung'!O79</f>
        <v>0</v>
      </c>
      <c r="O93" s="377">
        <f>'2.) Gewinn- und Verlustrechnung'!P79</f>
        <v>0</v>
      </c>
      <c r="P93" s="381">
        <f>'2.) Gewinn- und Verlustrechnung'!Q79</f>
        <v>1000</v>
      </c>
      <c r="Q93" s="377">
        <f>'2.) Gewinn- und Verlustrechnung'!R79</f>
        <v>0</v>
      </c>
      <c r="R93" s="377">
        <f>'2.) Gewinn- und Verlustrechnung'!S79</f>
        <v>0</v>
      </c>
      <c r="S93" s="377">
        <f>'2.) Gewinn- und Verlustrechnung'!T79</f>
        <v>0</v>
      </c>
      <c r="T93" s="377">
        <f>'2.) Gewinn- und Verlustrechnung'!U79</f>
        <v>0</v>
      </c>
      <c r="U93" s="377">
        <f>'2.) Gewinn- und Verlustrechnung'!V79</f>
        <v>0</v>
      </c>
      <c r="V93" s="377">
        <f>'2.) Gewinn- und Verlustrechnung'!W79</f>
        <v>0</v>
      </c>
      <c r="W93" s="377">
        <f>'2.) Gewinn- und Verlustrechnung'!X79</f>
        <v>0</v>
      </c>
      <c r="X93" s="377">
        <f>'2.) Gewinn- und Verlustrechnung'!Y79</f>
        <v>0</v>
      </c>
      <c r="Y93" s="377">
        <f>'2.) Gewinn- und Verlustrechnung'!Z79</f>
        <v>0</v>
      </c>
      <c r="Z93" s="377">
        <f>'2.) Gewinn- und Verlustrechnung'!AA79</f>
        <v>0</v>
      </c>
      <c r="AA93" s="377">
        <f>'2.) Gewinn- und Verlustrechnung'!AB79</f>
        <v>0</v>
      </c>
      <c r="AB93" s="377">
        <f>'2.) Gewinn- und Verlustrechnung'!AC79</f>
        <v>0</v>
      </c>
      <c r="AC93" s="381">
        <f>'2.) Gewinn- und Verlustrechnung'!AD79</f>
        <v>0</v>
      </c>
      <c r="AD93" s="377">
        <f>'2.) Gewinn- und Verlustrechnung'!AE79</f>
        <v>0</v>
      </c>
      <c r="AE93" s="377">
        <f>'2.) Gewinn- und Verlustrechnung'!AF79</f>
        <v>0</v>
      </c>
      <c r="AF93" s="377">
        <f>'2.) Gewinn- und Verlustrechnung'!AG79</f>
        <v>0</v>
      </c>
      <c r="AG93" s="377">
        <f>'2.) Gewinn- und Verlustrechnung'!AH79</f>
        <v>0</v>
      </c>
      <c r="AH93" s="377">
        <f>'2.) Gewinn- und Verlustrechnung'!AI79</f>
        <v>0</v>
      </c>
      <c r="AI93" s="377">
        <f>'2.) Gewinn- und Verlustrechnung'!AJ79</f>
        <v>0</v>
      </c>
      <c r="AJ93" s="377">
        <f>'2.) Gewinn- und Verlustrechnung'!AK79</f>
        <v>0</v>
      </c>
      <c r="AK93" s="377">
        <f>'2.) Gewinn- und Verlustrechnung'!AL79</f>
        <v>0</v>
      </c>
      <c r="AL93" s="377">
        <f>'2.) Gewinn- und Verlustrechnung'!AM79</f>
        <v>0</v>
      </c>
      <c r="AM93" s="377">
        <f>'2.) Gewinn- und Verlustrechnung'!AN79</f>
        <v>0</v>
      </c>
      <c r="AN93" s="377">
        <f>'2.) Gewinn- und Verlustrechnung'!AO79</f>
        <v>0</v>
      </c>
      <c r="AO93" s="377">
        <f>'2.) Gewinn- und Verlustrechnung'!AP79</f>
        <v>0</v>
      </c>
      <c r="AP93" s="384">
        <f>'2.) Gewinn- und Verlustrechnung'!AQ79</f>
        <v>0</v>
      </c>
    </row>
    <row r="94" spans="1:42" s="242" customFormat="1" hidden="1" outlineLevel="1">
      <c r="A94" s="288"/>
      <c r="B94" s="342">
        <f>'2.) Gewinn- und Verlustrechnung'!B80</f>
        <v>0</v>
      </c>
      <c r="C94" s="345" t="str">
        <f>'2.) Gewinn- und Verlustrechnung'!C80</f>
        <v>Fuhrpark / Betriebsfahrzeuge</v>
      </c>
      <c r="D94" s="377">
        <f>'2.) Gewinn- und Verlustrechnung'!E80</f>
        <v>0</v>
      </c>
      <c r="E94" s="377">
        <f>'2.) Gewinn- und Verlustrechnung'!F80</f>
        <v>0</v>
      </c>
      <c r="F94" s="377">
        <f>'2.) Gewinn- und Verlustrechnung'!G80</f>
        <v>0</v>
      </c>
      <c r="G94" s="377">
        <f>'2.) Gewinn- und Verlustrechnung'!H80</f>
        <v>0</v>
      </c>
      <c r="H94" s="377">
        <f>'2.) Gewinn- und Verlustrechnung'!I80</f>
        <v>0</v>
      </c>
      <c r="I94" s="377">
        <f>'2.) Gewinn- und Verlustrechnung'!J80</f>
        <v>0</v>
      </c>
      <c r="J94" s="377">
        <f>'2.) Gewinn- und Verlustrechnung'!K80</f>
        <v>0</v>
      </c>
      <c r="K94" s="377">
        <f>'2.) Gewinn- und Verlustrechnung'!L80</f>
        <v>0</v>
      </c>
      <c r="L94" s="377">
        <f>'2.) Gewinn- und Verlustrechnung'!M80</f>
        <v>0</v>
      </c>
      <c r="M94" s="377">
        <f>'2.) Gewinn- und Verlustrechnung'!N80</f>
        <v>0</v>
      </c>
      <c r="N94" s="377">
        <f>'2.) Gewinn- und Verlustrechnung'!O80</f>
        <v>0</v>
      </c>
      <c r="O94" s="377">
        <f>'2.) Gewinn- und Verlustrechnung'!P80</f>
        <v>0</v>
      </c>
      <c r="P94" s="381">
        <f>'2.) Gewinn- und Verlustrechnung'!Q80</f>
        <v>0</v>
      </c>
      <c r="Q94" s="377">
        <f>'2.) Gewinn- und Verlustrechnung'!R80</f>
        <v>0</v>
      </c>
      <c r="R94" s="377">
        <f>'2.) Gewinn- und Verlustrechnung'!S80</f>
        <v>0</v>
      </c>
      <c r="S94" s="377">
        <f>'2.) Gewinn- und Verlustrechnung'!T80</f>
        <v>0</v>
      </c>
      <c r="T94" s="377">
        <f>'2.) Gewinn- und Verlustrechnung'!U80</f>
        <v>0</v>
      </c>
      <c r="U94" s="377">
        <f>'2.) Gewinn- und Verlustrechnung'!V80</f>
        <v>0</v>
      </c>
      <c r="V94" s="377">
        <f>'2.) Gewinn- und Verlustrechnung'!W80</f>
        <v>0</v>
      </c>
      <c r="W94" s="377">
        <f>'2.) Gewinn- und Verlustrechnung'!X80</f>
        <v>0</v>
      </c>
      <c r="X94" s="377">
        <f>'2.) Gewinn- und Verlustrechnung'!Y80</f>
        <v>0</v>
      </c>
      <c r="Y94" s="377">
        <f>'2.) Gewinn- und Verlustrechnung'!Z80</f>
        <v>0</v>
      </c>
      <c r="Z94" s="377">
        <f>'2.) Gewinn- und Verlustrechnung'!AA80</f>
        <v>0</v>
      </c>
      <c r="AA94" s="377">
        <f>'2.) Gewinn- und Verlustrechnung'!AB80</f>
        <v>0</v>
      </c>
      <c r="AB94" s="377">
        <f>'2.) Gewinn- und Verlustrechnung'!AC80</f>
        <v>0</v>
      </c>
      <c r="AC94" s="381">
        <f>'2.) Gewinn- und Verlustrechnung'!AD80</f>
        <v>0</v>
      </c>
      <c r="AD94" s="377">
        <f>'2.) Gewinn- und Verlustrechnung'!AE80</f>
        <v>0</v>
      </c>
      <c r="AE94" s="377">
        <f>'2.) Gewinn- und Verlustrechnung'!AF80</f>
        <v>0</v>
      </c>
      <c r="AF94" s="377">
        <f>'2.) Gewinn- und Verlustrechnung'!AG80</f>
        <v>0</v>
      </c>
      <c r="AG94" s="377">
        <f>'2.) Gewinn- und Verlustrechnung'!AH80</f>
        <v>0</v>
      </c>
      <c r="AH94" s="377">
        <f>'2.) Gewinn- und Verlustrechnung'!AI80</f>
        <v>0</v>
      </c>
      <c r="AI94" s="377">
        <f>'2.) Gewinn- und Verlustrechnung'!AJ80</f>
        <v>0</v>
      </c>
      <c r="AJ94" s="377">
        <f>'2.) Gewinn- und Verlustrechnung'!AK80</f>
        <v>0</v>
      </c>
      <c r="AK94" s="377">
        <f>'2.) Gewinn- und Verlustrechnung'!AL80</f>
        <v>0</v>
      </c>
      <c r="AL94" s="377">
        <f>'2.) Gewinn- und Verlustrechnung'!AM80</f>
        <v>0</v>
      </c>
      <c r="AM94" s="377">
        <f>'2.) Gewinn- und Verlustrechnung'!AN80</f>
        <v>0</v>
      </c>
      <c r="AN94" s="377">
        <f>'2.) Gewinn- und Verlustrechnung'!AO80</f>
        <v>0</v>
      </c>
      <c r="AO94" s="377">
        <f>'2.) Gewinn- und Verlustrechnung'!AP80</f>
        <v>0</v>
      </c>
      <c r="AP94" s="384">
        <f>'2.) Gewinn- und Verlustrechnung'!AQ80</f>
        <v>0</v>
      </c>
    </row>
    <row r="95" spans="1:42" s="242" customFormat="1" hidden="1" outlineLevel="1">
      <c r="A95" s="288"/>
      <c r="B95" s="342">
        <f>'2.) Gewinn- und Verlustrechnung'!B81</f>
        <v>0</v>
      </c>
      <c r="C95" s="345" t="str">
        <f>'2.) Gewinn- und Verlustrechnung'!C81</f>
        <v>Aktivierte Eigenleistungen (4)</v>
      </c>
      <c r="D95" s="377">
        <f>'2.) Gewinn- und Verlustrechnung'!E81</f>
        <v>0</v>
      </c>
      <c r="E95" s="377">
        <f>'2.) Gewinn- und Verlustrechnung'!F81</f>
        <v>0</v>
      </c>
      <c r="F95" s="377">
        <f>'2.) Gewinn- und Verlustrechnung'!G81</f>
        <v>0</v>
      </c>
      <c r="G95" s="377">
        <f>'2.) Gewinn- und Verlustrechnung'!H81</f>
        <v>0</v>
      </c>
      <c r="H95" s="377">
        <f>'2.) Gewinn- und Verlustrechnung'!I81</f>
        <v>0</v>
      </c>
      <c r="I95" s="377">
        <f>'2.) Gewinn- und Verlustrechnung'!J81</f>
        <v>0</v>
      </c>
      <c r="J95" s="377">
        <f>'2.) Gewinn- und Verlustrechnung'!K81</f>
        <v>0</v>
      </c>
      <c r="K95" s="377">
        <f>'2.) Gewinn- und Verlustrechnung'!L81</f>
        <v>0</v>
      </c>
      <c r="L95" s="377">
        <f>'2.) Gewinn- und Verlustrechnung'!M81</f>
        <v>0</v>
      </c>
      <c r="M95" s="377">
        <f>'2.) Gewinn- und Verlustrechnung'!N81</f>
        <v>0</v>
      </c>
      <c r="N95" s="377">
        <f>'2.) Gewinn- und Verlustrechnung'!O81</f>
        <v>0</v>
      </c>
      <c r="O95" s="377">
        <f>'2.) Gewinn- und Verlustrechnung'!P81</f>
        <v>0</v>
      </c>
      <c r="P95" s="381">
        <f>'2.) Gewinn- und Verlustrechnung'!Q81</f>
        <v>0</v>
      </c>
      <c r="Q95" s="377">
        <f>'2.) Gewinn- und Verlustrechnung'!R81</f>
        <v>0</v>
      </c>
      <c r="R95" s="377">
        <f>'2.) Gewinn- und Verlustrechnung'!S81</f>
        <v>0</v>
      </c>
      <c r="S95" s="377">
        <f>'2.) Gewinn- und Verlustrechnung'!T81</f>
        <v>0</v>
      </c>
      <c r="T95" s="377">
        <f>'2.) Gewinn- und Verlustrechnung'!U81</f>
        <v>0</v>
      </c>
      <c r="U95" s="377">
        <f>'2.) Gewinn- und Verlustrechnung'!V81</f>
        <v>0</v>
      </c>
      <c r="V95" s="377">
        <f>'2.) Gewinn- und Verlustrechnung'!W81</f>
        <v>0</v>
      </c>
      <c r="W95" s="377">
        <f>'2.) Gewinn- und Verlustrechnung'!X81</f>
        <v>0</v>
      </c>
      <c r="X95" s="377">
        <f>'2.) Gewinn- und Verlustrechnung'!Y81</f>
        <v>0</v>
      </c>
      <c r="Y95" s="377">
        <f>'2.) Gewinn- und Verlustrechnung'!Z81</f>
        <v>0</v>
      </c>
      <c r="Z95" s="377">
        <f>'2.) Gewinn- und Verlustrechnung'!AA81</f>
        <v>0</v>
      </c>
      <c r="AA95" s="377">
        <f>'2.) Gewinn- und Verlustrechnung'!AB81</f>
        <v>0</v>
      </c>
      <c r="AB95" s="377">
        <f>'2.) Gewinn- und Verlustrechnung'!AC81</f>
        <v>0</v>
      </c>
      <c r="AC95" s="381">
        <f>'2.) Gewinn- und Verlustrechnung'!AD81</f>
        <v>0</v>
      </c>
      <c r="AD95" s="377">
        <f>'2.) Gewinn- und Verlustrechnung'!AE81</f>
        <v>0</v>
      </c>
      <c r="AE95" s="377">
        <f>'2.) Gewinn- und Verlustrechnung'!AF81</f>
        <v>0</v>
      </c>
      <c r="AF95" s="377">
        <f>'2.) Gewinn- und Verlustrechnung'!AG81</f>
        <v>0</v>
      </c>
      <c r="AG95" s="377">
        <f>'2.) Gewinn- und Verlustrechnung'!AH81</f>
        <v>0</v>
      </c>
      <c r="AH95" s="377">
        <f>'2.) Gewinn- und Verlustrechnung'!AI81</f>
        <v>0</v>
      </c>
      <c r="AI95" s="377">
        <f>'2.) Gewinn- und Verlustrechnung'!AJ81</f>
        <v>0</v>
      </c>
      <c r="AJ95" s="377">
        <f>'2.) Gewinn- und Verlustrechnung'!AK81</f>
        <v>0</v>
      </c>
      <c r="AK95" s="377">
        <f>'2.) Gewinn- und Verlustrechnung'!AL81</f>
        <v>0</v>
      </c>
      <c r="AL95" s="377">
        <f>'2.) Gewinn- und Verlustrechnung'!AM81</f>
        <v>0</v>
      </c>
      <c r="AM95" s="377">
        <f>'2.) Gewinn- und Verlustrechnung'!AN81</f>
        <v>0</v>
      </c>
      <c r="AN95" s="377">
        <f>'2.) Gewinn- und Verlustrechnung'!AO81</f>
        <v>0</v>
      </c>
      <c r="AO95" s="377">
        <f>'2.) Gewinn- und Verlustrechnung'!AP81</f>
        <v>0</v>
      </c>
      <c r="AP95" s="384">
        <f>'2.) Gewinn- und Verlustrechnung'!AQ81</f>
        <v>0</v>
      </c>
    </row>
    <row r="96" spans="1:42" s="242" customFormat="1" hidden="1" outlineLevel="1">
      <c r="A96" s="288"/>
      <c r="B96" s="342" t="str">
        <f>'2.) Gewinn- und Verlustrechnung'!B82</f>
        <v>Produktkosten</v>
      </c>
      <c r="C96" s="345"/>
      <c r="D96" s="435"/>
      <c r="E96" s="435"/>
      <c r="F96" s="435"/>
      <c r="G96" s="435"/>
      <c r="H96" s="435"/>
      <c r="I96" s="435"/>
      <c r="J96" s="435"/>
      <c r="K96" s="435"/>
      <c r="L96" s="435"/>
      <c r="M96" s="435"/>
      <c r="N96" s="435"/>
      <c r="O96" s="436"/>
      <c r="P96" s="222"/>
      <c r="Q96" s="352"/>
      <c r="R96" s="352"/>
      <c r="S96" s="352"/>
      <c r="T96" s="352"/>
      <c r="U96" s="352"/>
      <c r="V96" s="352"/>
      <c r="W96" s="352"/>
      <c r="X96" s="352"/>
      <c r="Y96" s="352"/>
      <c r="Z96" s="352"/>
      <c r="AA96" s="352"/>
      <c r="AB96" s="352"/>
      <c r="AC96" s="222"/>
      <c r="AD96" s="478"/>
      <c r="AE96" s="435"/>
      <c r="AF96" s="435"/>
      <c r="AG96" s="435"/>
      <c r="AH96" s="435"/>
      <c r="AI96" s="435"/>
      <c r="AJ96" s="435"/>
      <c r="AK96" s="435"/>
      <c r="AL96" s="435"/>
      <c r="AM96" s="435"/>
      <c r="AN96" s="435"/>
      <c r="AO96" s="436"/>
      <c r="AP96" s="330"/>
    </row>
    <row r="97" spans="1:42" s="242" customFormat="1" hidden="1" outlineLevel="1">
      <c r="A97" s="288"/>
      <c r="B97" s="342">
        <f>'2.) Gewinn- und Verlustrechnung'!B83</f>
        <v>0</v>
      </c>
      <c r="C97" s="345" t="str">
        <f>'2.) Gewinn- und Verlustrechnung'!C83</f>
        <v>Prototyp "BackSound"</v>
      </c>
      <c r="D97" s="377">
        <f>'2.) Gewinn- und Verlustrechnung'!E83</f>
        <v>0</v>
      </c>
      <c r="E97" s="377">
        <f>'2.) Gewinn- und Verlustrechnung'!F83</f>
        <v>0</v>
      </c>
      <c r="F97" s="377">
        <f>'2.) Gewinn- und Verlustrechnung'!G83</f>
        <v>0</v>
      </c>
      <c r="G97" s="377">
        <f>'2.) Gewinn- und Verlustrechnung'!H83</f>
        <v>0</v>
      </c>
      <c r="H97" s="377">
        <f>'2.) Gewinn- und Verlustrechnung'!I83</f>
        <v>0</v>
      </c>
      <c r="I97" s="377">
        <f>'2.) Gewinn- und Verlustrechnung'!J83</f>
        <v>1000</v>
      </c>
      <c r="J97" s="377">
        <f>'2.) Gewinn- und Verlustrechnung'!K83</f>
        <v>1000</v>
      </c>
      <c r="K97" s="377">
        <f>'2.) Gewinn- und Verlustrechnung'!L83</f>
        <v>1000</v>
      </c>
      <c r="L97" s="377">
        <f>'2.) Gewinn- und Verlustrechnung'!M83</f>
        <v>1000</v>
      </c>
      <c r="M97" s="377">
        <f>'2.) Gewinn- und Verlustrechnung'!N83</f>
        <v>1000</v>
      </c>
      <c r="N97" s="377">
        <f>'2.) Gewinn- und Verlustrechnung'!O83</f>
        <v>0</v>
      </c>
      <c r="O97" s="377">
        <f>'2.) Gewinn- und Verlustrechnung'!P83</f>
        <v>0</v>
      </c>
      <c r="P97" s="381">
        <f>'2.) Gewinn- und Verlustrechnung'!Q83</f>
        <v>5000</v>
      </c>
      <c r="Q97" s="377">
        <f>'2.) Gewinn- und Verlustrechnung'!R83</f>
        <v>0</v>
      </c>
      <c r="R97" s="377">
        <f>'2.) Gewinn- und Verlustrechnung'!S83</f>
        <v>0</v>
      </c>
      <c r="S97" s="377">
        <f>'2.) Gewinn- und Verlustrechnung'!T83</f>
        <v>0</v>
      </c>
      <c r="T97" s="377">
        <f>'2.) Gewinn- und Verlustrechnung'!U83</f>
        <v>0</v>
      </c>
      <c r="U97" s="377">
        <f>'2.) Gewinn- und Verlustrechnung'!V83</f>
        <v>0</v>
      </c>
      <c r="V97" s="377">
        <f>'2.) Gewinn- und Verlustrechnung'!W83</f>
        <v>0</v>
      </c>
      <c r="W97" s="377">
        <f>'2.) Gewinn- und Verlustrechnung'!X83</f>
        <v>0</v>
      </c>
      <c r="X97" s="377">
        <f>'2.) Gewinn- und Verlustrechnung'!Y83</f>
        <v>0</v>
      </c>
      <c r="Y97" s="377">
        <f>'2.) Gewinn- und Verlustrechnung'!Z83</f>
        <v>0</v>
      </c>
      <c r="Z97" s="377">
        <f>'2.) Gewinn- und Verlustrechnung'!AA83</f>
        <v>0</v>
      </c>
      <c r="AA97" s="377">
        <f>'2.) Gewinn- und Verlustrechnung'!AB83</f>
        <v>0</v>
      </c>
      <c r="AB97" s="377">
        <f>'2.) Gewinn- und Verlustrechnung'!AC83</f>
        <v>0</v>
      </c>
      <c r="AC97" s="381">
        <f>'2.) Gewinn- und Verlustrechnung'!AD83</f>
        <v>0</v>
      </c>
      <c r="AD97" s="377">
        <f>'2.) Gewinn- und Verlustrechnung'!AE83</f>
        <v>0</v>
      </c>
      <c r="AE97" s="377">
        <f>'2.) Gewinn- und Verlustrechnung'!AF83</f>
        <v>0</v>
      </c>
      <c r="AF97" s="377">
        <f>'2.) Gewinn- und Verlustrechnung'!AG83</f>
        <v>0</v>
      </c>
      <c r="AG97" s="377">
        <f>'2.) Gewinn- und Verlustrechnung'!AH83</f>
        <v>0</v>
      </c>
      <c r="AH97" s="377">
        <f>'2.) Gewinn- und Verlustrechnung'!AI83</f>
        <v>0</v>
      </c>
      <c r="AI97" s="377">
        <f>'2.) Gewinn- und Verlustrechnung'!AJ83</f>
        <v>0</v>
      </c>
      <c r="AJ97" s="377">
        <f>'2.) Gewinn- und Verlustrechnung'!AK83</f>
        <v>0</v>
      </c>
      <c r="AK97" s="377">
        <f>'2.) Gewinn- und Verlustrechnung'!AL83</f>
        <v>0</v>
      </c>
      <c r="AL97" s="377">
        <f>'2.) Gewinn- und Verlustrechnung'!AM83</f>
        <v>0</v>
      </c>
      <c r="AM97" s="377">
        <f>'2.) Gewinn- und Verlustrechnung'!AN83</f>
        <v>0</v>
      </c>
      <c r="AN97" s="377">
        <f>'2.) Gewinn- und Verlustrechnung'!AO83</f>
        <v>0</v>
      </c>
      <c r="AO97" s="377">
        <f>'2.) Gewinn- und Verlustrechnung'!AP83</f>
        <v>0</v>
      </c>
      <c r="AP97" s="384">
        <f>'2.) Gewinn- und Verlustrechnung'!AQ83</f>
        <v>0</v>
      </c>
    </row>
    <row r="98" spans="1:42" s="242" customFormat="1" hidden="1" outlineLevel="1">
      <c r="A98" s="288"/>
      <c r="B98" s="342">
        <f>'2.) Gewinn- und Verlustrechnung'!B84</f>
        <v>0</v>
      </c>
      <c r="C98" s="345" t="str">
        <f>'2.) Gewinn- und Verlustrechnung'!C84</f>
        <v>Entwicklung "BackSound"</v>
      </c>
      <c r="D98" s="377">
        <f>'2.) Gewinn- und Verlustrechnung'!E84</f>
        <v>0</v>
      </c>
      <c r="E98" s="377">
        <f>'2.) Gewinn- und Verlustrechnung'!F84</f>
        <v>0</v>
      </c>
      <c r="F98" s="377">
        <f>'2.) Gewinn- und Verlustrechnung'!G84</f>
        <v>0</v>
      </c>
      <c r="G98" s="377">
        <f>'2.) Gewinn- und Verlustrechnung'!H84</f>
        <v>0</v>
      </c>
      <c r="H98" s="377">
        <f>'2.) Gewinn- und Verlustrechnung'!I84</f>
        <v>1000</v>
      </c>
      <c r="I98" s="377">
        <f>'2.) Gewinn- und Verlustrechnung'!J84</f>
        <v>1000</v>
      </c>
      <c r="J98" s="377">
        <f>'2.) Gewinn- und Verlustrechnung'!K84</f>
        <v>1000</v>
      </c>
      <c r="K98" s="377">
        <f>'2.) Gewinn- und Verlustrechnung'!L84</f>
        <v>1000</v>
      </c>
      <c r="L98" s="377">
        <f>'2.) Gewinn- und Verlustrechnung'!M84</f>
        <v>0</v>
      </c>
      <c r="M98" s="377">
        <f>'2.) Gewinn- und Verlustrechnung'!N84</f>
        <v>0</v>
      </c>
      <c r="N98" s="377">
        <f>'2.) Gewinn- und Verlustrechnung'!O84</f>
        <v>0</v>
      </c>
      <c r="O98" s="377">
        <f>'2.) Gewinn- und Verlustrechnung'!P84</f>
        <v>0</v>
      </c>
      <c r="P98" s="381">
        <f>'2.) Gewinn- und Verlustrechnung'!Q84</f>
        <v>4000</v>
      </c>
      <c r="Q98" s="377">
        <f>'2.) Gewinn- und Verlustrechnung'!R84</f>
        <v>3000</v>
      </c>
      <c r="R98" s="377">
        <f>'2.) Gewinn- und Verlustrechnung'!S84</f>
        <v>1000</v>
      </c>
      <c r="S98" s="377">
        <f>'2.) Gewinn- und Verlustrechnung'!T84</f>
        <v>1000</v>
      </c>
      <c r="T98" s="377">
        <f>'2.) Gewinn- und Verlustrechnung'!U84</f>
        <v>1000</v>
      </c>
      <c r="U98" s="377">
        <f>'2.) Gewinn- und Verlustrechnung'!V84</f>
        <v>0</v>
      </c>
      <c r="V98" s="377">
        <f>'2.) Gewinn- und Verlustrechnung'!W84</f>
        <v>500</v>
      </c>
      <c r="W98" s="377">
        <f>'2.) Gewinn- und Verlustrechnung'!X84</f>
        <v>0</v>
      </c>
      <c r="X98" s="377">
        <f>'2.) Gewinn- und Verlustrechnung'!Y84</f>
        <v>0</v>
      </c>
      <c r="Y98" s="377">
        <f>'2.) Gewinn- und Verlustrechnung'!Z84</f>
        <v>0</v>
      </c>
      <c r="Z98" s="377">
        <f>'2.) Gewinn- und Verlustrechnung'!AA84</f>
        <v>1000</v>
      </c>
      <c r="AA98" s="377">
        <f>'2.) Gewinn- und Verlustrechnung'!AB84</f>
        <v>0</v>
      </c>
      <c r="AB98" s="377">
        <f>'2.) Gewinn- und Verlustrechnung'!AC84</f>
        <v>0</v>
      </c>
      <c r="AC98" s="381">
        <f>'2.) Gewinn- und Verlustrechnung'!AD84</f>
        <v>7500</v>
      </c>
      <c r="AD98" s="377">
        <f>'2.) Gewinn- und Verlustrechnung'!AE84</f>
        <v>1000</v>
      </c>
      <c r="AE98" s="377">
        <f>'2.) Gewinn- und Verlustrechnung'!AF84</f>
        <v>0</v>
      </c>
      <c r="AF98" s="377">
        <f>'2.) Gewinn- und Verlustrechnung'!AG84</f>
        <v>0</v>
      </c>
      <c r="AG98" s="377">
        <f>'2.) Gewinn- und Verlustrechnung'!AH84</f>
        <v>0</v>
      </c>
      <c r="AH98" s="377">
        <f>'2.) Gewinn- und Verlustrechnung'!AI84</f>
        <v>0</v>
      </c>
      <c r="AI98" s="377">
        <f>'2.) Gewinn- und Verlustrechnung'!AJ84</f>
        <v>0</v>
      </c>
      <c r="AJ98" s="377">
        <f>'2.) Gewinn- und Verlustrechnung'!AK84</f>
        <v>0</v>
      </c>
      <c r="AK98" s="377">
        <f>'2.) Gewinn- und Verlustrechnung'!AL84</f>
        <v>500</v>
      </c>
      <c r="AL98" s="377">
        <f>'2.) Gewinn- und Verlustrechnung'!AM84</f>
        <v>0</v>
      </c>
      <c r="AM98" s="377">
        <f>'2.) Gewinn- und Verlustrechnung'!AN84</f>
        <v>0</v>
      </c>
      <c r="AN98" s="377">
        <f>'2.) Gewinn- und Verlustrechnung'!AO84</f>
        <v>0</v>
      </c>
      <c r="AO98" s="377">
        <f>'2.) Gewinn- und Verlustrechnung'!AP84</f>
        <v>0</v>
      </c>
      <c r="AP98" s="384">
        <f>'2.) Gewinn- und Verlustrechnung'!AQ84</f>
        <v>1500</v>
      </c>
    </row>
    <row r="99" spans="1:42" s="242" customFormat="1" hidden="1" outlineLevel="1">
      <c r="A99" s="288"/>
      <c r="B99" s="342"/>
      <c r="C99" s="345" t="str">
        <f>'2.) Gewinn- und Verlustrechnung'!C85</f>
        <v>Design "BackSound"</v>
      </c>
      <c r="D99" s="377">
        <f>'2.) Gewinn- und Verlustrechnung'!E85</f>
        <v>0</v>
      </c>
      <c r="E99" s="377">
        <f>'2.) Gewinn- und Verlustrechnung'!F85</f>
        <v>500</v>
      </c>
      <c r="F99" s="377">
        <f>'2.) Gewinn- und Verlustrechnung'!G85</f>
        <v>500</v>
      </c>
      <c r="G99" s="377">
        <f>'2.) Gewinn- und Verlustrechnung'!H85</f>
        <v>500</v>
      </c>
      <c r="H99" s="377">
        <f>'2.) Gewinn- und Verlustrechnung'!I85</f>
        <v>500</v>
      </c>
      <c r="I99" s="377">
        <f>'2.) Gewinn- und Verlustrechnung'!J85</f>
        <v>0</v>
      </c>
      <c r="J99" s="377">
        <f>'2.) Gewinn- und Verlustrechnung'!K85</f>
        <v>0</v>
      </c>
      <c r="K99" s="377">
        <f>'2.) Gewinn- und Verlustrechnung'!L85</f>
        <v>0</v>
      </c>
      <c r="L99" s="377">
        <f>'2.) Gewinn- und Verlustrechnung'!M85</f>
        <v>0</v>
      </c>
      <c r="M99" s="377">
        <f>'2.) Gewinn- und Verlustrechnung'!N85</f>
        <v>0</v>
      </c>
      <c r="N99" s="377">
        <f>'2.) Gewinn- und Verlustrechnung'!O85</f>
        <v>0</v>
      </c>
      <c r="O99" s="377">
        <f>'2.) Gewinn- und Verlustrechnung'!P85</f>
        <v>0</v>
      </c>
      <c r="P99" s="381">
        <f>'2.) Gewinn- und Verlustrechnung'!Q85</f>
        <v>2000</v>
      </c>
      <c r="Q99" s="377">
        <f>'2.) Gewinn- und Verlustrechnung'!R85</f>
        <v>1000</v>
      </c>
      <c r="R99" s="377">
        <f>'2.) Gewinn- und Verlustrechnung'!S85</f>
        <v>1000</v>
      </c>
      <c r="S99" s="377">
        <f>'2.) Gewinn- und Verlustrechnung'!T85</f>
        <v>0</v>
      </c>
      <c r="T99" s="377">
        <f>'2.) Gewinn- und Verlustrechnung'!U85</f>
        <v>0</v>
      </c>
      <c r="U99" s="377">
        <f>'2.) Gewinn- und Verlustrechnung'!V85</f>
        <v>0</v>
      </c>
      <c r="V99" s="377">
        <f>'2.) Gewinn- und Verlustrechnung'!W85</f>
        <v>0</v>
      </c>
      <c r="W99" s="377">
        <f>'2.) Gewinn- und Verlustrechnung'!X85</f>
        <v>0</v>
      </c>
      <c r="X99" s="377">
        <f>'2.) Gewinn- und Verlustrechnung'!Y85</f>
        <v>1000</v>
      </c>
      <c r="Y99" s="377">
        <f>'2.) Gewinn- und Verlustrechnung'!Z85</f>
        <v>0</v>
      </c>
      <c r="Z99" s="377">
        <f>'2.) Gewinn- und Verlustrechnung'!AA85</f>
        <v>1000</v>
      </c>
      <c r="AA99" s="377">
        <f>'2.) Gewinn- und Verlustrechnung'!AB85</f>
        <v>0</v>
      </c>
      <c r="AB99" s="377">
        <f>'2.) Gewinn- und Verlustrechnung'!AC85</f>
        <v>0</v>
      </c>
      <c r="AC99" s="381">
        <f>'2.) Gewinn- und Verlustrechnung'!AD85</f>
        <v>4000</v>
      </c>
      <c r="AD99" s="377">
        <f>'2.) Gewinn- und Verlustrechnung'!AE85</f>
        <v>250</v>
      </c>
      <c r="AE99" s="377">
        <f>'2.) Gewinn- und Verlustrechnung'!AF85</f>
        <v>0</v>
      </c>
      <c r="AF99" s="377">
        <f>'2.) Gewinn- und Verlustrechnung'!AG85</f>
        <v>0</v>
      </c>
      <c r="AG99" s="377">
        <f>'2.) Gewinn- und Verlustrechnung'!AH85</f>
        <v>0</v>
      </c>
      <c r="AH99" s="377">
        <f>'2.) Gewinn- und Verlustrechnung'!AI85</f>
        <v>0</v>
      </c>
      <c r="AI99" s="377">
        <f>'2.) Gewinn- und Verlustrechnung'!AJ85</f>
        <v>0</v>
      </c>
      <c r="AJ99" s="377">
        <f>'2.) Gewinn- und Verlustrechnung'!AK85</f>
        <v>0</v>
      </c>
      <c r="AK99" s="377">
        <f>'2.) Gewinn- und Verlustrechnung'!AL85</f>
        <v>500</v>
      </c>
      <c r="AL99" s="377">
        <f>'2.) Gewinn- und Verlustrechnung'!AM85</f>
        <v>0</v>
      </c>
      <c r="AM99" s="377">
        <f>'2.) Gewinn- und Verlustrechnung'!AN85</f>
        <v>0</v>
      </c>
      <c r="AN99" s="377">
        <f>'2.) Gewinn- und Verlustrechnung'!AO85</f>
        <v>0</v>
      </c>
      <c r="AO99" s="377">
        <f>'2.) Gewinn- und Verlustrechnung'!AP85</f>
        <v>0</v>
      </c>
      <c r="AP99" s="384">
        <f>'2.) Gewinn- und Verlustrechnung'!AQ85</f>
        <v>750</v>
      </c>
    </row>
    <row r="100" spans="1:42" s="242" customFormat="1" hidden="1" outlineLevel="1">
      <c r="A100" s="288"/>
      <c r="B100" s="342" t="str">
        <f>'2.) Gewinn- und Verlustrechnung'!B86</f>
        <v>Geschäftsausstattung</v>
      </c>
      <c r="C100" s="258"/>
      <c r="D100" s="478"/>
      <c r="E100" s="435"/>
      <c r="F100" s="435"/>
      <c r="G100" s="435"/>
      <c r="H100" s="435"/>
      <c r="I100" s="435"/>
      <c r="J100" s="435"/>
      <c r="K100" s="435"/>
      <c r="L100" s="435"/>
      <c r="M100" s="435"/>
      <c r="N100" s="435"/>
      <c r="O100" s="436"/>
      <c r="P100" s="222"/>
      <c r="Q100" s="478"/>
      <c r="R100" s="435"/>
      <c r="S100" s="435"/>
      <c r="T100" s="435"/>
      <c r="U100" s="435"/>
      <c r="V100" s="435"/>
      <c r="W100" s="435"/>
      <c r="X100" s="435"/>
      <c r="Y100" s="435"/>
      <c r="Z100" s="435"/>
      <c r="AA100" s="435"/>
      <c r="AB100" s="436"/>
      <c r="AC100" s="222"/>
      <c r="AD100" s="478"/>
      <c r="AE100" s="435"/>
      <c r="AF100" s="435"/>
      <c r="AG100" s="435"/>
      <c r="AH100" s="435"/>
      <c r="AI100" s="435"/>
      <c r="AJ100" s="435"/>
      <c r="AK100" s="435"/>
      <c r="AL100" s="435"/>
      <c r="AM100" s="435"/>
      <c r="AN100" s="435"/>
      <c r="AO100" s="436"/>
      <c r="AP100" s="330"/>
    </row>
    <row r="101" spans="1:42" s="242" customFormat="1" hidden="1" outlineLevel="1">
      <c r="A101" s="288"/>
      <c r="B101" s="342">
        <f>'2.) Gewinn- und Verlustrechnung'!B87</f>
        <v>0</v>
      </c>
      <c r="C101" s="258" t="str">
        <f>'2.) Gewinn- und Verlustrechnung'!C87</f>
        <v>Büromöbel</v>
      </c>
      <c r="D101" s="377">
        <f>'2.) Gewinn- und Verlustrechnung'!E87</f>
        <v>2000</v>
      </c>
      <c r="E101" s="377">
        <f>'2.) Gewinn- und Verlustrechnung'!F87</f>
        <v>0</v>
      </c>
      <c r="F101" s="377">
        <f>'2.) Gewinn- und Verlustrechnung'!G87</f>
        <v>0</v>
      </c>
      <c r="G101" s="377">
        <f>'2.) Gewinn- und Verlustrechnung'!H87</f>
        <v>0</v>
      </c>
      <c r="H101" s="377">
        <f>'2.) Gewinn- und Verlustrechnung'!I87</f>
        <v>0</v>
      </c>
      <c r="I101" s="377">
        <f>'2.) Gewinn- und Verlustrechnung'!J87</f>
        <v>0</v>
      </c>
      <c r="J101" s="377">
        <f>'2.) Gewinn- und Verlustrechnung'!K87</f>
        <v>0</v>
      </c>
      <c r="K101" s="377">
        <f>'2.) Gewinn- und Verlustrechnung'!L87</f>
        <v>0</v>
      </c>
      <c r="L101" s="377">
        <f>'2.) Gewinn- und Verlustrechnung'!M87</f>
        <v>0</v>
      </c>
      <c r="M101" s="377">
        <f>'2.) Gewinn- und Verlustrechnung'!N87</f>
        <v>0</v>
      </c>
      <c r="N101" s="377">
        <f>'2.) Gewinn- und Verlustrechnung'!O87</f>
        <v>0</v>
      </c>
      <c r="O101" s="377">
        <f>'2.) Gewinn- und Verlustrechnung'!P87</f>
        <v>0</v>
      </c>
      <c r="P101" s="381">
        <f>'2.) Gewinn- und Verlustrechnung'!Q87</f>
        <v>2000</v>
      </c>
      <c r="Q101" s="377">
        <f>'2.) Gewinn- und Verlustrechnung'!R87</f>
        <v>0</v>
      </c>
      <c r="R101" s="377">
        <f>'2.) Gewinn- und Verlustrechnung'!S87</f>
        <v>0</v>
      </c>
      <c r="S101" s="377">
        <f>'2.) Gewinn- und Verlustrechnung'!T87</f>
        <v>1000</v>
      </c>
      <c r="T101" s="377">
        <f>'2.) Gewinn- und Verlustrechnung'!U87</f>
        <v>0</v>
      </c>
      <c r="U101" s="377">
        <f>'2.) Gewinn- und Verlustrechnung'!V87</f>
        <v>0</v>
      </c>
      <c r="V101" s="377">
        <f>'2.) Gewinn- und Verlustrechnung'!W87</f>
        <v>0</v>
      </c>
      <c r="W101" s="377">
        <f>'2.) Gewinn- und Verlustrechnung'!X87</f>
        <v>0</v>
      </c>
      <c r="X101" s="377">
        <f>'2.) Gewinn- und Verlustrechnung'!Y87</f>
        <v>0</v>
      </c>
      <c r="Y101" s="377">
        <f>'2.) Gewinn- und Verlustrechnung'!Z87</f>
        <v>0</v>
      </c>
      <c r="Z101" s="377">
        <f>'2.) Gewinn- und Verlustrechnung'!AA87</f>
        <v>0</v>
      </c>
      <c r="AA101" s="377">
        <f>'2.) Gewinn- und Verlustrechnung'!AB87</f>
        <v>0</v>
      </c>
      <c r="AB101" s="377">
        <f>'2.) Gewinn- und Verlustrechnung'!AC87</f>
        <v>0</v>
      </c>
      <c r="AC101" s="381">
        <f>'2.) Gewinn- und Verlustrechnung'!AD87</f>
        <v>1000</v>
      </c>
      <c r="AD101" s="377">
        <f>'2.) Gewinn- und Verlustrechnung'!AE87</f>
        <v>1000</v>
      </c>
      <c r="AE101" s="377">
        <f>'2.) Gewinn- und Verlustrechnung'!AF87</f>
        <v>0</v>
      </c>
      <c r="AF101" s="377">
        <f>'2.) Gewinn- und Verlustrechnung'!AG87</f>
        <v>0</v>
      </c>
      <c r="AG101" s="377">
        <f>'2.) Gewinn- und Verlustrechnung'!AH87</f>
        <v>0</v>
      </c>
      <c r="AH101" s="377">
        <f>'2.) Gewinn- und Verlustrechnung'!AI87</f>
        <v>0</v>
      </c>
      <c r="AI101" s="377">
        <f>'2.) Gewinn- und Verlustrechnung'!AJ87</f>
        <v>0</v>
      </c>
      <c r="AJ101" s="377">
        <f>'2.) Gewinn- und Verlustrechnung'!AK87</f>
        <v>0</v>
      </c>
      <c r="AK101" s="377">
        <f>'2.) Gewinn- und Verlustrechnung'!AL87</f>
        <v>0</v>
      </c>
      <c r="AL101" s="377">
        <f>'2.) Gewinn- und Verlustrechnung'!AM87</f>
        <v>0</v>
      </c>
      <c r="AM101" s="377">
        <f>'2.) Gewinn- und Verlustrechnung'!AN87</f>
        <v>0</v>
      </c>
      <c r="AN101" s="377">
        <f>'2.) Gewinn- und Verlustrechnung'!AO87</f>
        <v>0</v>
      </c>
      <c r="AO101" s="377">
        <f>'2.) Gewinn- und Verlustrechnung'!AP87</f>
        <v>0</v>
      </c>
      <c r="AP101" s="384">
        <f>'2.) Gewinn- und Verlustrechnung'!AQ87</f>
        <v>1000</v>
      </c>
    </row>
    <row r="102" spans="1:42" s="242" customFormat="1" hidden="1" outlineLevel="1">
      <c r="A102" s="288"/>
      <c r="B102" s="342">
        <f>'2.) Gewinn- und Verlustrechnung'!B88</f>
        <v>0</v>
      </c>
      <c r="C102" s="258" t="str">
        <f>'2.) Gewinn- und Verlustrechnung'!C88</f>
        <v>PC, Drucker,Telefon, DSL, etc.</v>
      </c>
      <c r="D102" s="377">
        <f>'2.) Gewinn- und Verlustrechnung'!E88</f>
        <v>800</v>
      </c>
      <c r="E102" s="377">
        <f>'2.) Gewinn- und Verlustrechnung'!F88</f>
        <v>0</v>
      </c>
      <c r="F102" s="377">
        <f>'2.) Gewinn- und Verlustrechnung'!G88</f>
        <v>0</v>
      </c>
      <c r="G102" s="377">
        <f>'2.) Gewinn- und Verlustrechnung'!H88</f>
        <v>0</v>
      </c>
      <c r="H102" s="377">
        <f>'2.) Gewinn- und Verlustrechnung'!I88</f>
        <v>0</v>
      </c>
      <c r="I102" s="377">
        <f>'2.) Gewinn- und Verlustrechnung'!J88</f>
        <v>0</v>
      </c>
      <c r="J102" s="377">
        <f>'2.) Gewinn- und Verlustrechnung'!K88</f>
        <v>0</v>
      </c>
      <c r="K102" s="377">
        <f>'2.) Gewinn- und Verlustrechnung'!L88</f>
        <v>0</v>
      </c>
      <c r="L102" s="377">
        <f>'2.) Gewinn- und Verlustrechnung'!M88</f>
        <v>0</v>
      </c>
      <c r="M102" s="377">
        <f>'2.) Gewinn- und Verlustrechnung'!N88</f>
        <v>0</v>
      </c>
      <c r="N102" s="377">
        <f>'2.) Gewinn- und Verlustrechnung'!O88</f>
        <v>0</v>
      </c>
      <c r="O102" s="377">
        <f>'2.) Gewinn- und Verlustrechnung'!P88</f>
        <v>0</v>
      </c>
      <c r="P102" s="381">
        <f>'2.) Gewinn- und Verlustrechnung'!Q88</f>
        <v>800</v>
      </c>
      <c r="Q102" s="377">
        <f>'2.) Gewinn- und Verlustrechnung'!R88</f>
        <v>0</v>
      </c>
      <c r="R102" s="377">
        <f>'2.) Gewinn- und Verlustrechnung'!S88</f>
        <v>0</v>
      </c>
      <c r="S102" s="377">
        <f>'2.) Gewinn- und Verlustrechnung'!T88</f>
        <v>3000</v>
      </c>
      <c r="T102" s="377">
        <f>'2.) Gewinn- und Verlustrechnung'!U88</f>
        <v>0</v>
      </c>
      <c r="U102" s="377">
        <f>'2.) Gewinn- und Verlustrechnung'!V88</f>
        <v>0</v>
      </c>
      <c r="V102" s="377">
        <f>'2.) Gewinn- und Verlustrechnung'!W88</f>
        <v>0</v>
      </c>
      <c r="W102" s="377">
        <f>'2.) Gewinn- und Verlustrechnung'!X88</f>
        <v>0</v>
      </c>
      <c r="X102" s="377">
        <f>'2.) Gewinn- und Verlustrechnung'!Y88</f>
        <v>0</v>
      </c>
      <c r="Y102" s="377">
        <f>'2.) Gewinn- und Verlustrechnung'!Z88</f>
        <v>0</v>
      </c>
      <c r="Z102" s="377">
        <f>'2.) Gewinn- und Verlustrechnung'!AA88</f>
        <v>0</v>
      </c>
      <c r="AA102" s="377">
        <f>'2.) Gewinn- und Verlustrechnung'!AB88</f>
        <v>0</v>
      </c>
      <c r="AB102" s="377">
        <f>'2.) Gewinn- und Verlustrechnung'!AC88</f>
        <v>0</v>
      </c>
      <c r="AC102" s="381">
        <f>'2.) Gewinn- und Verlustrechnung'!AD88</f>
        <v>3000</v>
      </c>
      <c r="AD102" s="377">
        <f>'2.) Gewinn- und Verlustrechnung'!AE88</f>
        <v>2000</v>
      </c>
      <c r="AE102" s="377">
        <f>'2.) Gewinn- und Verlustrechnung'!AF88</f>
        <v>0</v>
      </c>
      <c r="AF102" s="377">
        <f>'2.) Gewinn- und Verlustrechnung'!AG88</f>
        <v>0</v>
      </c>
      <c r="AG102" s="377">
        <f>'2.) Gewinn- und Verlustrechnung'!AH88</f>
        <v>0</v>
      </c>
      <c r="AH102" s="377">
        <f>'2.) Gewinn- und Verlustrechnung'!AI88</f>
        <v>0</v>
      </c>
      <c r="AI102" s="377">
        <f>'2.) Gewinn- und Verlustrechnung'!AJ88</f>
        <v>0</v>
      </c>
      <c r="AJ102" s="377">
        <f>'2.) Gewinn- und Verlustrechnung'!AK88</f>
        <v>0</v>
      </c>
      <c r="AK102" s="377">
        <f>'2.) Gewinn- und Verlustrechnung'!AL88</f>
        <v>0</v>
      </c>
      <c r="AL102" s="377">
        <f>'2.) Gewinn- und Verlustrechnung'!AM88</f>
        <v>0</v>
      </c>
      <c r="AM102" s="377">
        <f>'2.) Gewinn- und Verlustrechnung'!AN88</f>
        <v>0</v>
      </c>
      <c r="AN102" s="377">
        <f>'2.) Gewinn- und Verlustrechnung'!AO88</f>
        <v>0</v>
      </c>
      <c r="AO102" s="377">
        <f>'2.) Gewinn- und Verlustrechnung'!AP88</f>
        <v>0</v>
      </c>
      <c r="AP102" s="384">
        <f>'2.) Gewinn- und Verlustrechnung'!AQ88</f>
        <v>2000</v>
      </c>
    </row>
    <row r="103" spans="1:42" s="242" customFormat="1" hidden="1" outlineLevel="1">
      <c r="A103" s="288"/>
      <c r="B103" s="342">
        <f>'2.) Gewinn- und Verlustrechnung'!B89</f>
        <v>0</v>
      </c>
      <c r="C103" s="258" t="str">
        <f>'2.) Gewinn- und Verlustrechnung'!C89</f>
        <v>Kassen, Kassenbestand</v>
      </c>
      <c r="D103" s="377">
        <f>'2.) Gewinn- und Verlustrechnung'!E89</f>
        <v>200</v>
      </c>
      <c r="E103" s="377">
        <f>'2.) Gewinn- und Verlustrechnung'!F89</f>
        <v>0</v>
      </c>
      <c r="F103" s="377">
        <f>'2.) Gewinn- und Verlustrechnung'!G89</f>
        <v>0</v>
      </c>
      <c r="G103" s="377">
        <f>'2.) Gewinn- und Verlustrechnung'!H89</f>
        <v>0</v>
      </c>
      <c r="H103" s="377">
        <f>'2.) Gewinn- und Verlustrechnung'!I89</f>
        <v>0</v>
      </c>
      <c r="I103" s="377">
        <f>'2.) Gewinn- und Verlustrechnung'!J89</f>
        <v>0</v>
      </c>
      <c r="J103" s="377">
        <f>'2.) Gewinn- und Verlustrechnung'!K89</f>
        <v>0</v>
      </c>
      <c r="K103" s="377">
        <f>'2.) Gewinn- und Verlustrechnung'!L89</f>
        <v>0</v>
      </c>
      <c r="L103" s="377">
        <f>'2.) Gewinn- und Verlustrechnung'!M89</f>
        <v>0</v>
      </c>
      <c r="M103" s="377">
        <f>'2.) Gewinn- und Verlustrechnung'!N89</f>
        <v>0</v>
      </c>
      <c r="N103" s="377">
        <f>'2.) Gewinn- und Verlustrechnung'!O89</f>
        <v>0</v>
      </c>
      <c r="O103" s="377">
        <f>'2.) Gewinn- und Verlustrechnung'!P89</f>
        <v>0</v>
      </c>
      <c r="P103" s="381">
        <f>'2.) Gewinn- und Verlustrechnung'!Q89</f>
        <v>200</v>
      </c>
      <c r="Q103" s="377">
        <f>'2.) Gewinn- und Verlustrechnung'!R89</f>
        <v>0</v>
      </c>
      <c r="R103" s="377">
        <f>'2.) Gewinn- und Verlustrechnung'!S89</f>
        <v>0</v>
      </c>
      <c r="S103" s="377">
        <f>'2.) Gewinn- und Verlustrechnung'!T89</f>
        <v>0</v>
      </c>
      <c r="T103" s="377">
        <f>'2.) Gewinn- und Verlustrechnung'!U89</f>
        <v>0</v>
      </c>
      <c r="U103" s="377">
        <f>'2.) Gewinn- und Verlustrechnung'!V89</f>
        <v>0</v>
      </c>
      <c r="V103" s="377">
        <f>'2.) Gewinn- und Verlustrechnung'!W89</f>
        <v>0</v>
      </c>
      <c r="W103" s="377">
        <f>'2.) Gewinn- und Verlustrechnung'!X89</f>
        <v>0</v>
      </c>
      <c r="X103" s="377">
        <f>'2.) Gewinn- und Verlustrechnung'!Y89</f>
        <v>0</v>
      </c>
      <c r="Y103" s="377">
        <f>'2.) Gewinn- und Verlustrechnung'!Z89</f>
        <v>0</v>
      </c>
      <c r="Z103" s="377">
        <f>'2.) Gewinn- und Verlustrechnung'!AA89</f>
        <v>0</v>
      </c>
      <c r="AA103" s="377">
        <f>'2.) Gewinn- und Verlustrechnung'!AB89</f>
        <v>0</v>
      </c>
      <c r="AB103" s="377">
        <f>'2.) Gewinn- und Verlustrechnung'!AC89</f>
        <v>0</v>
      </c>
      <c r="AC103" s="381">
        <f>'2.) Gewinn- und Verlustrechnung'!AD89</f>
        <v>0</v>
      </c>
      <c r="AD103" s="377">
        <f>'2.) Gewinn- und Verlustrechnung'!AE89</f>
        <v>0</v>
      </c>
      <c r="AE103" s="377">
        <f>'2.) Gewinn- und Verlustrechnung'!AF89</f>
        <v>0</v>
      </c>
      <c r="AF103" s="377">
        <f>'2.) Gewinn- und Verlustrechnung'!AG89</f>
        <v>0</v>
      </c>
      <c r="AG103" s="377">
        <f>'2.) Gewinn- und Verlustrechnung'!AH89</f>
        <v>0</v>
      </c>
      <c r="AH103" s="377">
        <f>'2.) Gewinn- und Verlustrechnung'!AI89</f>
        <v>0</v>
      </c>
      <c r="AI103" s="377">
        <f>'2.) Gewinn- und Verlustrechnung'!AJ89</f>
        <v>0</v>
      </c>
      <c r="AJ103" s="377">
        <f>'2.) Gewinn- und Verlustrechnung'!AK89</f>
        <v>0</v>
      </c>
      <c r="AK103" s="377">
        <f>'2.) Gewinn- und Verlustrechnung'!AL89</f>
        <v>0</v>
      </c>
      <c r="AL103" s="377">
        <f>'2.) Gewinn- und Verlustrechnung'!AM89</f>
        <v>0</v>
      </c>
      <c r="AM103" s="377">
        <f>'2.) Gewinn- und Verlustrechnung'!AN89</f>
        <v>0</v>
      </c>
      <c r="AN103" s="377">
        <f>'2.) Gewinn- und Verlustrechnung'!AO89</f>
        <v>0</v>
      </c>
      <c r="AO103" s="377">
        <f>'2.) Gewinn- und Verlustrechnung'!AP89</f>
        <v>0</v>
      </c>
      <c r="AP103" s="384">
        <f>'2.) Gewinn- und Verlustrechnung'!AQ89</f>
        <v>0</v>
      </c>
    </row>
    <row r="104" spans="1:42" s="242" customFormat="1" hidden="1" outlineLevel="1">
      <c r="A104" s="288"/>
      <c r="B104" s="342">
        <f>'2.) Gewinn- und Verlustrechnung'!B90</f>
        <v>0</v>
      </c>
      <c r="C104" s="258" t="str">
        <f>'2.) Gewinn- und Verlustrechnung'!C90</f>
        <v>Software</v>
      </c>
      <c r="D104" s="377">
        <f>'2.) Gewinn- und Verlustrechnung'!E90</f>
        <v>600</v>
      </c>
      <c r="E104" s="377">
        <f>'2.) Gewinn- und Verlustrechnung'!F90</f>
        <v>0</v>
      </c>
      <c r="F104" s="377">
        <f>'2.) Gewinn- und Verlustrechnung'!G90</f>
        <v>0</v>
      </c>
      <c r="G104" s="377">
        <f>'2.) Gewinn- und Verlustrechnung'!H90</f>
        <v>0</v>
      </c>
      <c r="H104" s="377">
        <f>'2.) Gewinn- und Verlustrechnung'!I90</f>
        <v>0</v>
      </c>
      <c r="I104" s="377">
        <f>'2.) Gewinn- und Verlustrechnung'!J90</f>
        <v>0</v>
      </c>
      <c r="J104" s="377">
        <f>'2.) Gewinn- und Verlustrechnung'!K90</f>
        <v>0</v>
      </c>
      <c r="K104" s="377">
        <f>'2.) Gewinn- und Verlustrechnung'!L90</f>
        <v>0</v>
      </c>
      <c r="L104" s="377">
        <f>'2.) Gewinn- und Verlustrechnung'!M90</f>
        <v>0</v>
      </c>
      <c r="M104" s="377">
        <f>'2.) Gewinn- und Verlustrechnung'!N90</f>
        <v>0</v>
      </c>
      <c r="N104" s="377">
        <f>'2.) Gewinn- und Verlustrechnung'!O90</f>
        <v>0</v>
      </c>
      <c r="O104" s="377">
        <f>'2.) Gewinn- und Verlustrechnung'!P90</f>
        <v>0</v>
      </c>
      <c r="P104" s="381">
        <f>'2.) Gewinn- und Verlustrechnung'!Q90</f>
        <v>600</v>
      </c>
      <c r="Q104" s="377">
        <f>'2.) Gewinn- und Verlustrechnung'!R90</f>
        <v>0</v>
      </c>
      <c r="R104" s="377">
        <f>'2.) Gewinn- und Verlustrechnung'!S90</f>
        <v>0</v>
      </c>
      <c r="S104" s="377">
        <f>'2.) Gewinn- und Verlustrechnung'!T90</f>
        <v>0</v>
      </c>
      <c r="T104" s="377">
        <f>'2.) Gewinn- und Verlustrechnung'!U90</f>
        <v>0</v>
      </c>
      <c r="U104" s="377">
        <f>'2.) Gewinn- und Verlustrechnung'!V90</f>
        <v>0</v>
      </c>
      <c r="V104" s="377">
        <f>'2.) Gewinn- und Verlustrechnung'!W90</f>
        <v>0</v>
      </c>
      <c r="W104" s="377">
        <f>'2.) Gewinn- und Verlustrechnung'!X90</f>
        <v>0</v>
      </c>
      <c r="X104" s="377">
        <f>'2.) Gewinn- und Verlustrechnung'!Y90</f>
        <v>0</v>
      </c>
      <c r="Y104" s="377">
        <f>'2.) Gewinn- und Verlustrechnung'!Z90</f>
        <v>0</v>
      </c>
      <c r="Z104" s="377">
        <f>'2.) Gewinn- und Verlustrechnung'!AA90</f>
        <v>0</v>
      </c>
      <c r="AA104" s="377">
        <f>'2.) Gewinn- und Verlustrechnung'!AB90</f>
        <v>0</v>
      </c>
      <c r="AB104" s="377">
        <f>'2.) Gewinn- und Verlustrechnung'!AC90</f>
        <v>0</v>
      </c>
      <c r="AC104" s="381">
        <f>'2.) Gewinn- und Verlustrechnung'!AD90</f>
        <v>0</v>
      </c>
      <c r="AD104" s="377">
        <f>'2.) Gewinn- und Verlustrechnung'!AE90</f>
        <v>0</v>
      </c>
      <c r="AE104" s="377">
        <f>'2.) Gewinn- und Verlustrechnung'!AF90</f>
        <v>0</v>
      </c>
      <c r="AF104" s="377">
        <f>'2.) Gewinn- und Verlustrechnung'!AG90</f>
        <v>0</v>
      </c>
      <c r="AG104" s="377">
        <f>'2.) Gewinn- und Verlustrechnung'!AH90</f>
        <v>0</v>
      </c>
      <c r="AH104" s="377">
        <f>'2.) Gewinn- und Verlustrechnung'!AI90</f>
        <v>0</v>
      </c>
      <c r="AI104" s="377">
        <f>'2.) Gewinn- und Verlustrechnung'!AJ90</f>
        <v>0</v>
      </c>
      <c r="AJ104" s="377">
        <f>'2.) Gewinn- und Verlustrechnung'!AK90</f>
        <v>0</v>
      </c>
      <c r="AK104" s="377">
        <f>'2.) Gewinn- und Verlustrechnung'!AL90</f>
        <v>0</v>
      </c>
      <c r="AL104" s="377">
        <f>'2.) Gewinn- und Verlustrechnung'!AM90</f>
        <v>0</v>
      </c>
      <c r="AM104" s="377">
        <f>'2.) Gewinn- und Verlustrechnung'!AN90</f>
        <v>0</v>
      </c>
      <c r="AN104" s="377">
        <f>'2.) Gewinn- und Verlustrechnung'!AO90</f>
        <v>0</v>
      </c>
      <c r="AO104" s="377">
        <f>'2.) Gewinn- und Verlustrechnung'!AP90</f>
        <v>0</v>
      </c>
      <c r="AP104" s="384">
        <f>'2.) Gewinn- und Verlustrechnung'!AQ90</f>
        <v>0</v>
      </c>
    </row>
    <row r="105" spans="1:42" s="242" customFormat="1" hidden="1" outlineLevel="1">
      <c r="A105" s="288"/>
      <c r="B105" s="342">
        <f>'2.) Gewinn- und Verlustrechnung'!B91</f>
        <v>0</v>
      </c>
      <c r="C105" s="258" t="str">
        <f>'2.) Gewinn- und Verlustrechnung'!C91</f>
        <v>Kosten der Markterschließung (5)</v>
      </c>
      <c r="D105" s="377">
        <f>'2.) Gewinn- und Verlustrechnung'!E91</f>
        <v>300</v>
      </c>
      <c r="E105" s="377">
        <f>'2.) Gewinn- und Verlustrechnung'!F91</f>
        <v>0</v>
      </c>
      <c r="F105" s="377">
        <f>'2.) Gewinn- und Verlustrechnung'!G91</f>
        <v>0</v>
      </c>
      <c r="G105" s="377">
        <f>'2.) Gewinn- und Verlustrechnung'!H91</f>
        <v>0</v>
      </c>
      <c r="H105" s="377">
        <f>'2.) Gewinn- und Verlustrechnung'!I91</f>
        <v>0</v>
      </c>
      <c r="I105" s="377">
        <f>'2.) Gewinn- und Verlustrechnung'!J91</f>
        <v>0</v>
      </c>
      <c r="J105" s="377">
        <f>'2.) Gewinn- und Verlustrechnung'!K91</f>
        <v>0</v>
      </c>
      <c r="K105" s="377">
        <f>'2.) Gewinn- und Verlustrechnung'!L91</f>
        <v>0</v>
      </c>
      <c r="L105" s="377">
        <f>'2.) Gewinn- und Verlustrechnung'!M91</f>
        <v>0</v>
      </c>
      <c r="M105" s="377">
        <f>'2.) Gewinn- und Verlustrechnung'!N91</f>
        <v>0</v>
      </c>
      <c r="N105" s="377">
        <f>'2.) Gewinn- und Verlustrechnung'!O91</f>
        <v>0</v>
      </c>
      <c r="O105" s="377">
        <f>'2.) Gewinn- und Verlustrechnung'!P91</f>
        <v>0</v>
      </c>
      <c r="P105" s="381">
        <f>'2.) Gewinn- und Verlustrechnung'!Q91</f>
        <v>300</v>
      </c>
      <c r="Q105" s="377">
        <f>'2.) Gewinn- und Verlustrechnung'!R91</f>
        <v>0</v>
      </c>
      <c r="R105" s="377">
        <f>'2.) Gewinn- und Verlustrechnung'!S91</f>
        <v>0</v>
      </c>
      <c r="S105" s="377">
        <f>'2.) Gewinn- und Verlustrechnung'!T91</f>
        <v>0</v>
      </c>
      <c r="T105" s="377">
        <f>'2.) Gewinn- und Verlustrechnung'!U91</f>
        <v>0</v>
      </c>
      <c r="U105" s="377">
        <f>'2.) Gewinn- und Verlustrechnung'!V91</f>
        <v>0</v>
      </c>
      <c r="V105" s="377">
        <f>'2.) Gewinn- und Verlustrechnung'!W91</f>
        <v>0</v>
      </c>
      <c r="W105" s="377">
        <f>'2.) Gewinn- und Verlustrechnung'!X91</f>
        <v>0</v>
      </c>
      <c r="X105" s="377">
        <f>'2.) Gewinn- und Verlustrechnung'!Y91</f>
        <v>0</v>
      </c>
      <c r="Y105" s="377">
        <f>'2.) Gewinn- und Verlustrechnung'!Z91</f>
        <v>0</v>
      </c>
      <c r="Z105" s="377">
        <f>'2.) Gewinn- und Verlustrechnung'!AA91</f>
        <v>0</v>
      </c>
      <c r="AA105" s="377">
        <f>'2.) Gewinn- und Verlustrechnung'!AB91</f>
        <v>0</v>
      </c>
      <c r="AB105" s="377">
        <f>'2.) Gewinn- und Verlustrechnung'!AC91</f>
        <v>0</v>
      </c>
      <c r="AC105" s="381">
        <f>'2.) Gewinn- und Verlustrechnung'!AD91</f>
        <v>0</v>
      </c>
      <c r="AD105" s="377">
        <f>'2.) Gewinn- und Verlustrechnung'!AE91</f>
        <v>0</v>
      </c>
      <c r="AE105" s="377">
        <f>'2.) Gewinn- und Verlustrechnung'!AF91</f>
        <v>0</v>
      </c>
      <c r="AF105" s="377">
        <f>'2.) Gewinn- und Verlustrechnung'!AG91</f>
        <v>0</v>
      </c>
      <c r="AG105" s="377">
        <f>'2.) Gewinn- und Verlustrechnung'!AH91</f>
        <v>0</v>
      </c>
      <c r="AH105" s="377">
        <f>'2.) Gewinn- und Verlustrechnung'!AI91</f>
        <v>0</v>
      </c>
      <c r="AI105" s="377">
        <f>'2.) Gewinn- und Verlustrechnung'!AJ91</f>
        <v>0</v>
      </c>
      <c r="AJ105" s="377">
        <f>'2.) Gewinn- und Verlustrechnung'!AK91</f>
        <v>0</v>
      </c>
      <c r="AK105" s="377">
        <f>'2.) Gewinn- und Verlustrechnung'!AL91</f>
        <v>0</v>
      </c>
      <c r="AL105" s="377">
        <f>'2.) Gewinn- und Verlustrechnung'!AM91</f>
        <v>0</v>
      </c>
      <c r="AM105" s="377">
        <f>'2.) Gewinn- und Verlustrechnung'!AN91</f>
        <v>0</v>
      </c>
      <c r="AN105" s="377">
        <f>'2.) Gewinn- und Verlustrechnung'!AO91</f>
        <v>0</v>
      </c>
      <c r="AO105" s="377">
        <f>'2.) Gewinn- und Verlustrechnung'!AP91</f>
        <v>0</v>
      </c>
      <c r="AP105" s="384">
        <f>'2.) Gewinn- und Verlustrechnung'!AQ91</f>
        <v>0</v>
      </c>
    </row>
    <row r="106" spans="1:42" s="242" customFormat="1" hidden="1" outlineLevel="1">
      <c r="A106" s="288"/>
      <c r="B106" s="341" t="str">
        <f>'2.) Gewinn- und Verlustrechnung'!B92</f>
        <v>Abschreibungen auf Gründungsinvest. (12)</v>
      </c>
      <c r="C106" s="319"/>
      <c r="D106" s="503"/>
      <c r="E106" s="503"/>
      <c r="F106" s="503"/>
      <c r="G106" s="503"/>
      <c r="H106" s="503"/>
      <c r="I106" s="503"/>
      <c r="J106" s="503"/>
      <c r="K106" s="503"/>
      <c r="L106" s="503"/>
      <c r="M106" s="503"/>
      <c r="N106" s="503"/>
      <c r="O106" s="504"/>
      <c r="P106" s="375"/>
      <c r="Q106" s="505"/>
      <c r="R106" s="503"/>
      <c r="S106" s="503"/>
      <c r="T106" s="503"/>
      <c r="U106" s="503"/>
      <c r="V106" s="503"/>
      <c r="W106" s="503"/>
      <c r="X106" s="503"/>
      <c r="Y106" s="503"/>
      <c r="Z106" s="503"/>
      <c r="AA106" s="503"/>
      <c r="AB106" s="504"/>
      <c r="AC106" s="375"/>
      <c r="AD106" s="505"/>
      <c r="AE106" s="503"/>
      <c r="AF106" s="503"/>
      <c r="AG106" s="503"/>
      <c r="AH106" s="503"/>
      <c r="AI106" s="503"/>
      <c r="AJ106" s="503"/>
      <c r="AK106" s="503"/>
      <c r="AL106" s="503"/>
      <c r="AM106" s="503"/>
      <c r="AN106" s="503"/>
      <c r="AO106" s="504"/>
      <c r="AP106" s="376"/>
    </row>
    <row r="107" spans="1:42" s="242" customFormat="1" hidden="1" outlineLevel="1">
      <c r="A107" s="288"/>
      <c r="B107" s="342">
        <f>'2.) Gewinn- und Verlustrechnung'!B93</f>
        <v>0</v>
      </c>
      <c r="C107" s="258" t="str">
        <f>'2.) Gewinn- und Verlustrechnung'!C93</f>
        <v>Produktionsmaschine "BackSound"</v>
      </c>
      <c r="D107" s="377">
        <f>'2.) Gewinn- und Verlustrechnung'!E93</f>
        <v>0</v>
      </c>
      <c r="E107" s="377">
        <f>'2.) Gewinn- und Verlustrechnung'!F93</f>
        <v>0</v>
      </c>
      <c r="F107" s="377">
        <f>'2.) Gewinn- und Verlustrechnung'!G93</f>
        <v>100</v>
      </c>
      <c r="G107" s="377">
        <f>'2.) Gewinn- und Verlustrechnung'!H93</f>
        <v>100</v>
      </c>
      <c r="H107" s="377">
        <f>'2.) Gewinn- und Verlustrechnung'!I93</f>
        <v>100</v>
      </c>
      <c r="I107" s="377">
        <f>'2.) Gewinn- und Verlustrechnung'!J93</f>
        <v>100</v>
      </c>
      <c r="J107" s="377">
        <f>'2.) Gewinn- und Verlustrechnung'!K93</f>
        <v>100</v>
      </c>
      <c r="K107" s="377">
        <f>'2.) Gewinn- und Verlustrechnung'!L93</f>
        <v>100</v>
      </c>
      <c r="L107" s="377">
        <f>'2.) Gewinn- und Verlustrechnung'!M93</f>
        <v>100</v>
      </c>
      <c r="M107" s="377">
        <f>'2.) Gewinn- und Verlustrechnung'!N93</f>
        <v>100</v>
      </c>
      <c r="N107" s="377">
        <f>'2.) Gewinn- und Verlustrechnung'!O93</f>
        <v>100</v>
      </c>
      <c r="O107" s="377">
        <f>'2.) Gewinn- und Verlustrechnung'!P93</f>
        <v>100</v>
      </c>
      <c r="P107" s="381">
        <f>'2.) Gewinn- und Verlustrechnung'!Q93</f>
        <v>1000</v>
      </c>
      <c r="Q107" s="377">
        <f>'2.) Gewinn- und Verlustrechnung'!R93</f>
        <v>100</v>
      </c>
      <c r="R107" s="377">
        <f>'2.) Gewinn- und Verlustrechnung'!S93</f>
        <v>100</v>
      </c>
      <c r="S107" s="377">
        <f>'2.) Gewinn- und Verlustrechnung'!T93</f>
        <v>100</v>
      </c>
      <c r="T107" s="377">
        <f>'2.) Gewinn- und Verlustrechnung'!U93</f>
        <v>100</v>
      </c>
      <c r="U107" s="377">
        <f>'2.) Gewinn- und Verlustrechnung'!V93</f>
        <v>100</v>
      </c>
      <c r="V107" s="377">
        <f>'2.) Gewinn- und Verlustrechnung'!W93</f>
        <v>100</v>
      </c>
      <c r="W107" s="377">
        <f>'2.) Gewinn- und Verlustrechnung'!X93</f>
        <v>100</v>
      </c>
      <c r="X107" s="377">
        <f>'2.) Gewinn- und Verlustrechnung'!Y93</f>
        <v>100</v>
      </c>
      <c r="Y107" s="377">
        <f>'2.) Gewinn- und Verlustrechnung'!Z93</f>
        <v>100</v>
      </c>
      <c r="Z107" s="377">
        <f>'2.) Gewinn- und Verlustrechnung'!AA93</f>
        <v>99</v>
      </c>
      <c r="AA107" s="377">
        <f>'2.) Gewinn- und Verlustrechnung'!AB93</f>
        <v>0</v>
      </c>
      <c r="AB107" s="377">
        <f>'2.) Gewinn- und Verlustrechnung'!AC93</f>
        <v>0</v>
      </c>
      <c r="AC107" s="381">
        <f>'2.) Gewinn- und Verlustrechnung'!AD93</f>
        <v>999</v>
      </c>
      <c r="AD107" s="377">
        <f>'2.) Gewinn- und Verlustrechnung'!AE93</f>
        <v>0</v>
      </c>
      <c r="AE107" s="377">
        <f>'2.) Gewinn- und Verlustrechnung'!AF93</f>
        <v>0</v>
      </c>
      <c r="AF107" s="377">
        <f>'2.) Gewinn- und Verlustrechnung'!AG93</f>
        <v>0</v>
      </c>
      <c r="AG107" s="377">
        <f>'2.) Gewinn- und Verlustrechnung'!AH93</f>
        <v>0</v>
      </c>
      <c r="AH107" s="377">
        <f>'2.) Gewinn- und Verlustrechnung'!AI93</f>
        <v>0</v>
      </c>
      <c r="AI107" s="377">
        <f>'2.) Gewinn- und Verlustrechnung'!AJ93</f>
        <v>0</v>
      </c>
      <c r="AJ107" s="377">
        <f>'2.) Gewinn- und Verlustrechnung'!AK93</f>
        <v>0</v>
      </c>
      <c r="AK107" s="377">
        <f>'2.) Gewinn- und Verlustrechnung'!AL93</f>
        <v>0</v>
      </c>
      <c r="AL107" s="377">
        <f>'2.) Gewinn- und Verlustrechnung'!AM93</f>
        <v>0</v>
      </c>
      <c r="AM107" s="377">
        <f>'2.) Gewinn- und Verlustrechnung'!AN93</f>
        <v>0</v>
      </c>
      <c r="AN107" s="377">
        <f>'2.) Gewinn- und Verlustrechnung'!AO93</f>
        <v>0</v>
      </c>
      <c r="AO107" s="377">
        <f>'2.) Gewinn- und Verlustrechnung'!AP93</f>
        <v>0</v>
      </c>
      <c r="AP107" s="384">
        <f>'2.) Gewinn- und Verlustrechnung'!AQ93</f>
        <v>0</v>
      </c>
    </row>
    <row r="108" spans="1:42" s="242" customFormat="1" hidden="1" outlineLevel="1">
      <c r="A108" s="288"/>
      <c r="B108" s="342">
        <f>'2.) Gewinn- und Verlustrechnung'!B94</f>
        <v>0</v>
      </c>
      <c r="C108" s="258" t="str">
        <f>'2.) Gewinn- und Verlustrechnung'!C94</f>
        <v>Verpackungsmaschine</v>
      </c>
      <c r="D108" s="377">
        <f>'2.) Gewinn- und Verlustrechnung'!E94</f>
        <v>0</v>
      </c>
      <c r="E108" s="377">
        <f>'2.) Gewinn- und Verlustrechnung'!F94</f>
        <v>0</v>
      </c>
      <c r="F108" s="377">
        <f>'2.) Gewinn- und Verlustrechnung'!G94</f>
        <v>50</v>
      </c>
      <c r="G108" s="377">
        <f>'2.) Gewinn- und Verlustrechnung'!H94</f>
        <v>50</v>
      </c>
      <c r="H108" s="377">
        <f>'2.) Gewinn- und Verlustrechnung'!I94</f>
        <v>50</v>
      </c>
      <c r="I108" s="377">
        <f>'2.) Gewinn- und Verlustrechnung'!J94</f>
        <v>50</v>
      </c>
      <c r="J108" s="377">
        <f>'2.) Gewinn- und Verlustrechnung'!K94</f>
        <v>50</v>
      </c>
      <c r="K108" s="377">
        <f>'2.) Gewinn- und Verlustrechnung'!L94</f>
        <v>50</v>
      </c>
      <c r="L108" s="377">
        <f>'2.) Gewinn- und Verlustrechnung'!M94</f>
        <v>50</v>
      </c>
      <c r="M108" s="377">
        <f>'2.) Gewinn- und Verlustrechnung'!N94</f>
        <v>50</v>
      </c>
      <c r="N108" s="377">
        <f>'2.) Gewinn- und Verlustrechnung'!O94</f>
        <v>50</v>
      </c>
      <c r="O108" s="377">
        <f>'2.) Gewinn- und Verlustrechnung'!P94</f>
        <v>50</v>
      </c>
      <c r="P108" s="381">
        <f>'2.) Gewinn- und Verlustrechnung'!Q94</f>
        <v>500</v>
      </c>
      <c r="Q108" s="377">
        <f>'2.) Gewinn- und Verlustrechnung'!R94</f>
        <v>50</v>
      </c>
      <c r="R108" s="377">
        <f>'2.) Gewinn- und Verlustrechnung'!S94</f>
        <v>50</v>
      </c>
      <c r="S108" s="377">
        <f>'2.) Gewinn- und Verlustrechnung'!T94</f>
        <v>50</v>
      </c>
      <c r="T108" s="377">
        <f>'2.) Gewinn- und Verlustrechnung'!U94</f>
        <v>50</v>
      </c>
      <c r="U108" s="377">
        <f>'2.) Gewinn- und Verlustrechnung'!V94</f>
        <v>50</v>
      </c>
      <c r="V108" s="377">
        <f>'2.) Gewinn- und Verlustrechnung'!W94</f>
        <v>50</v>
      </c>
      <c r="W108" s="377">
        <f>'2.) Gewinn- und Verlustrechnung'!X94</f>
        <v>50</v>
      </c>
      <c r="X108" s="377">
        <f>'2.) Gewinn- und Verlustrechnung'!Y94</f>
        <v>50</v>
      </c>
      <c r="Y108" s="377">
        <f>'2.) Gewinn- und Verlustrechnung'!Z94</f>
        <v>50</v>
      </c>
      <c r="Z108" s="377">
        <f>'2.) Gewinn- und Verlustrechnung'!AA94</f>
        <v>49</v>
      </c>
      <c r="AA108" s="377">
        <f>'2.) Gewinn- und Verlustrechnung'!AB94</f>
        <v>0</v>
      </c>
      <c r="AB108" s="377">
        <f>'2.) Gewinn- und Verlustrechnung'!AC94</f>
        <v>0</v>
      </c>
      <c r="AC108" s="381">
        <f>'2.) Gewinn- und Verlustrechnung'!AD94</f>
        <v>499</v>
      </c>
      <c r="AD108" s="377">
        <f>'2.) Gewinn- und Verlustrechnung'!AE94</f>
        <v>0</v>
      </c>
      <c r="AE108" s="377">
        <f>'2.) Gewinn- und Verlustrechnung'!AF94</f>
        <v>0</v>
      </c>
      <c r="AF108" s="377">
        <f>'2.) Gewinn- und Verlustrechnung'!AG94</f>
        <v>0</v>
      </c>
      <c r="AG108" s="377">
        <f>'2.) Gewinn- und Verlustrechnung'!AH94</f>
        <v>0</v>
      </c>
      <c r="AH108" s="377">
        <f>'2.) Gewinn- und Verlustrechnung'!AI94</f>
        <v>0</v>
      </c>
      <c r="AI108" s="377">
        <f>'2.) Gewinn- und Verlustrechnung'!AJ94</f>
        <v>0</v>
      </c>
      <c r="AJ108" s="377">
        <f>'2.) Gewinn- und Verlustrechnung'!AK94</f>
        <v>0</v>
      </c>
      <c r="AK108" s="377">
        <f>'2.) Gewinn- und Verlustrechnung'!AL94</f>
        <v>0</v>
      </c>
      <c r="AL108" s="377">
        <f>'2.) Gewinn- und Verlustrechnung'!AM94</f>
        <v>0</v>
      </c>
      <c r="AM108" s="377">
        <f>'2.) Gewinn- und Verlustrechnung'!AN94</f>
        <v>0</v>
      </c>
      <c r="AN108" s="377">
        <f>'2.) Gewinn- und Verlustrechnung'!AO94</f>
        <v>0</v>
      </c>
      <c r="AO108" s="377">
        <f>'2.) Gewinn- und Verlustrechnung'!AP94</f>
        <v>0</v>
      </c>
      <c r="AP108" s="384">
        <f>'2.) Gewinn- und Verlustrechnung'!AQ94</f>
        <v>0</v>
      </c>
    </row>
    <row r="109" spans="1:42" s="242" customFormat="1" hidden="1" outlineLevel="1">
      <c r="A109" s="288"/>
      <c r="B109" s="342">
        <f>'2.) Gewinn- und Verlustrechnung'!B95</f>
        <v>0</v>
      </c>
      <c r="C109" s="258" t="str">
        <f>'2.) Gewinn- und Verlustrechnung'!C95</f>
        <v>Abschreibung 3</v>
      </c>
      <c r="D109" s="377">
        <f>'2.) Gewinn- und Verlustrechnung'!E95</f>
        <v>0</v>
      </c>
      <c r="E109" s="377">
        <f>'2.) Gewinn- und Verlustrechnung'!F95</f>
        <v>0</v>
      </c>
      <c r="F109" s="377">
        <f>'2.) Gewinn- und Verlustrechnung'!G95</f>
        <v>0</v>
      </c>
      <c r="G109" s="377">
        <f>'2.) Gewinn- und Verlustrechnung'!H95</f>
        <v>0</v>
      </c>
      <c r="H109" s="377">
        <f>'2.) Gewinn- und Verlustrechnung'!I95</f>
        <v>0</v>
      </c>
      <c r="I109" s="377">
        <f>'2.) Gewinn- und Verlustrechnung'!J95</f>
        <v>0</v>
      </c>
      <c r="J109" s="377">
        <f>'2.) Gewinn- und Verlustrechnung'!K95</f>
        <v>0</v>
      </c>
      <c r="K109" s="377">
        <f>'2.) Gewinn- und Verlustrechnung'!L95</f>
        <v>0</v>
      </c>
      <c r="L109" s="377">
        <f>'2.) Gewinn- und Verlustrechnung'!M95</f>
        <v>0</v>
      </c>
      <c r="M109" s="377">
        <f>'2.) Gewinn- und Verlustrechnung'!N95</f>
        <v>0</v>
      </c>
      <c r="N109" s="377">
        <f>'2.) Gewinn- und Verlustrechnung'!O95</f>
        <v>0</v>
      </c>
      <c r="O109" s="377">
        <f>'2.) Gewinn- und Verlustrechnung'!P95</f>
        <v>0</v>
      </c>
      <c r="P109" s="381">
        <f>'2.) Gewinn- und Verlustrechnung'!Q95</f>
        <v>0</v>
      </c>
      <c r="Q109" s="377">
        <f>'2.) Gewinn- und Verlustrechnung'!R95</f>
        <v>0</v>
      </c>
      <c r="R109" s="377">
        <f>'2.) Gewinn- und Verlustrechnung'!S95</f>
        <v>0</v>
      </c>
      <c r="S109" s="377">
        <f>'2.) Gewinn- und Verlustrechnung'!T95</f>
        <v>0</v>
      </c>
      <c r="T109" s="377">
        <f>'2.) Gewinn- und Verlustrechnung'!U95</f>
        <v>0</v>
      </c>
      <c r="U109" s="377">
        <f>'2.) Gewinn- und Verlustrechnung'!V95</f>
        <v>0</v>
      </c>
      <c r="V109" s="377">
        <f>'2.) Gewinn- und Verlustrechnung'!W95</f>
        <v>0</v>
      </c>
      <c r="W109" s="377">
        <f>'2.) Gewinn- und Verlustrechnung'!X95</f>
        <v>0</v>
      </c>
      <c r="X109" s="377">
        <f>'2.) Gewinn- und Verlustrechnung'!Y95</f>
        <v>0</v>
      </c>
      <c r="Y109" s="377">
        <f>'2.) Gewinn- und Verlustrechnung'!Z95</f>
        <v>0</v>
      </c>
      <c r="Z109" s="377">
        <f>'2.) Gewinn- und Verlustrechnung'!AA95</f>
        <v>0</v>
      </c>
      <c r="AA109" s="377">
        <f>'2.) Gewinn- und Verlustrechnung'!AB95</f>
        <v>0</v>
      </c>
      <c r="AB109" s="377">
        <f>'2.) Gewinn- und Verlustrechnung'!AC95</f>
        <v>0</v>
      </c>
      <c r="AC109" s="381">
        <f>'2.) Gewinn- und Verlustrechnung'!AD95</f>
        <v>0</v>
      </c>
      <c r="AD109" s="377">
        <f>'2.) Gewinn- und Verlustrechnung'!AE95</f>
        <v>0</v>
      </c>
      <c r="AE109" s="377">
        <f>'2.) Gewinn- und Verlustrechnung'!AF95</f>
        <v>0</v>
      </c>
      <c r="AF109" s="377">
        <f>'2.) Gewinn- und Verlustrechnung'!AG95</f>
        <v>0</v>
      </c>
      <c r="AG109" s="377">
        <f>'2.) Gewinn- und Verlustrechnung'!AH95</f>
        <v>0</v>
      </c>
      <c r="AH109" s="377">
        <f>'2.) Gewinn- und Verlustrechnung'!AI95</f>
        <v>0</v>
      </c>
      <c r="AI109" s="377">
        <f>'2.) Gewinn- und Verlustrechnung'!AJ95</f>
        <v>0</v>
      </c>
      <c r="AJ109" s="377">
        <f>'2.) Gewinn- und Verlustrechnung'!AK95</f>
        <v>0</v>
      </c>
      <c r="AK109" s="377">
        <f>'2.) Gewinn- und Verlustrechnung'!AL95</f>
        <v>0</v>
      </c>
      <c r="AL109" s="377">
        <f>'2.) Gewinn- und Verlustrechnung'!AM95</f>
        <v>0</v>
      </c>
      <c r="AM109" s="377">
        <f>'2.) Gewinn- und Verlustrechnung'!AN95</f>
        <v>0</v>
      </c>
      <c r="AN109" s="377">
        <f>'2.) Gewinn- und Verlustrechnung'!AO95</f>
        <v>0</v>
      </c>
      <c r="AO109" s="377">
        <f>'2.) Gewinn- und Verlustrechnung'!AP95</f>
        <v>0</v>
      </c>
      <c r="AP109" s="384">
        <f>'2.) Gewinn- und Verlustrechnung'!AQ95</f>
        <v>0</v>
      </c>
    </row>
    <row r="110" spans="1:42" s="242" customFormat="1" hidden="1" outlineLevel="1">
      <c r="A110" s="288"/>
      <c r="B110" s="341" t="str">
        <f>'2.) Gewinn- und Verlustrechnung'!B96</f>
        <v>Personalkosten (13)</v>
      </c>
      <c r="C110" s="319"/>
      <c r="D110" s="503"/>
      <c r="E110" s="503"/>
      <c r="F110" s="503"/>
      <c r="G110" s="503"/>
      <c r="H110" s="503"/>
      <c r="I110" s="503"/>
      <c r="J110" s="503"/>
      <c r="K110" s="503"/>
      <c r="L110" s="503"/>
      <c r="M110" s="503"/>
      <c r="N110" s="503"/>
      <c r="O110" s="504"/>
      <c r="P110" s="375"/>
      <c r="Q110" s="505"/>
      <c r="R110" s="503"/>
      <c r="S110" s="503"/>
      <c r="T110" s="503"/>
      <c r="U110" s="503"/>
      <c r="V110" s="503"/>
      <c r="W110" s="503"/>
      <c r="X110" s="503"/>
      <c r="Y110" s="503"/>
      <c r="Z110" s="503"/>
      <c r="AA110" s="503"/>
      <c r="AB110" s="504"/>
      <c r="AC110" s="375"/>
      <c r="AD110" s="505"/>
      <c r="AE110" s="503"/>
      <c r="AF110" s="503"/>
      <c r="AG110" s="503"/>
      <c r="AH110" s="503"/>
      <c r="AI110" s="503"/>
      <c r="AJ110" s="503"/>
      <c r="AK110" s="503"/>
      <c r="AL110" s="503"/>
      <c r="AM110" s="503"/>
      <c r="AN110" s="503"/>
      <c r="AO110" s="504"/>
      <c r="AP110" s="376"/>
    </row>
    <row r="111" spans="1:42" s="242" customFormat="1" hidden="1" outlineLevel="1">
      <c r="A111" s="288"/>
      <c r="B111" s="342">
        <f>'2.) Gewinn- und Verlustrechnung'!B97</f>
        <v>0</v>
      </c>
      <c r="C111" s="258" t="str">
        <f>'2.) Gewinn- und Verlustrechnung'!C97</f>
        <v>Gehalt CEO "Sophie"</v>
      </c>
      <c r="D111" s="377">
        <f>'2.) Gewinn- und Verlustrechnung'!E97</f>
        <v>1000</v>
      </c>
      <c r="E111" s="377">
        <f>'2.) Gewinn- und Verlustrechnung'!F97</f>
        <v>1000</v>
      </c>
      <c r="F111" s="377">
        <f>'2.) Gewinn- und Verlustrechnung'!G97</f>
        <v>1000</v>
      </c>
      <c r="G111" s="377">
        <f>'2.) Gewinn- und Verlustrechnung'!H97</f>
        <v>1000</v>
      </c>
      <c r="H111" s="377">
        <f>'2.) Gewinn- und Verlustrechnung'!I97</f>
        <v>1000</v>
      </c>
      <c r="I111" s="377">
        <f>'2.) Gewinn- und Verlustrechnung'!J97</f>
        <v>1000</v>
      </c>
      <c r="J111" s="377">
        <f>'2.) Gewinn- und Verlustrechnung'!K97</f>
        <v>1000</v>
      </c>
      <c r="K111" s="377">
        <f>'2.) Gewinn- und Verlustrechnung'!L97</f>
        <v>1000</v>
      </c>
      <c r="L111" s="377">
        <f>'2.) Gewinn- und Verlustrechnung'!M97</f>
        <v>1000</v>
      </c>
      <c r="M111" s="377">
        <f>'2.) Gewinn- und Verlustrechnung'!N97</f>
        <v>1000</v>
      </c>
      <c r="N111" s="377">
        <f>'2.) Gewinn- und Verlustrechnung'!O97</f>
        <v>1000</v>
      </c>
      <c r="O111" s="377">
        <f>'2.) Gewinn- und Verlustrechnung'!P97</f>
        <v>1000</v>
      </c>
      <c r="P111" s="381">
        <f>'2.) Gewinn- und Verlustrechnung'!Q97</f>
        <v>12000</v>
      </c>
      <c r="Q111" s="377">
        <f>'2.) Gewinn- und Verlustrechnung'!R97</f>
        <v>1300</v>
      </c>
      <c r="R111" s="377">
        <f>'2.) Gewinn- und Verlustrechnung'!S97</f>
        <v>1300</v>
      </c>
      <c r="S111" s="377">
        <f>'2.) Gewinn- und Verlustrechnung'!T97</f>
        <v>1300</v>
      </c>
      <c r="T111" s="377">
        <f>'2.) Gewinn- und Verlustrechnung'!U97</f>
        <v>1300</v>
      </c>
      <c r="U111" s="377">
        <f>'2.) Gewinn- und Verlustrechnung'!V97</f>
        <v>1300</v>
      </c>
      <c r="V111" s="377">
        <f>'2.) Gewinn- und Verlustrechnung'!W97</f>
        <v>1300</v>
      </c>
      <c r="W111" s="377">
        <f>'2.) Gewinn- und Verlustrechnung'!X97</f>
        <v>1300</v>
      </c>
      <c r="X111" s="377">
        <f>'2.) Gewinn- und Verlustrechnung'!Y97</f>
        <v>1300</v>
      </c>
      <c r="Y111" s="377">
        <f>'2.) Gewinn- und Verlustrechnung'!Z97</f>
        <v>1300</v>
      </c>
      <c r="Z111" s="377">
        <f>'2.) Gewinn- und Verlustrechnung'!AA97</f>
        <v>1300</v>
      </c>
      <c r="AA111" s="377">
        <f>'2.) Gewinn- und Verlustrechnung'!AB97</f>
        <v>1300</v>
      </c>
      <c r="AB111" s="377">
        <f>'2.) Gewinn- und Verlustrechnung'!AC97</f>
        <v>1300</v>
      </c>
      <c r="AC111" s="381">
        <f>'2.) Gewinn- und Verlustrechnung'!AD97</f>
        <v>15600</v>
      </c>
      <c r="AD111" s="377">
        <f>'2.) Gewinn- und Verlustrechnung'!AE97</f>
        <v>3000</v>
      </c>
      <c r="AE111" s="377">
        <f>'2.) Gewinn- und Verlustrechnung'!AF97</f>
        <v>3000</v>
      </c>
      <c r="AF111" s="377">
        <f>'2.) Gewinn- und Verlustrechnung'!AG97</f>
        <v>3000</v>
      </c>
      <c r="AG111" s="377">
        <f>'2.) Gewinn- und Verlustrechnung'!AH97</f>
        <v>3000</v>
      </c>
      <c r="AH111" s="377">
        <f>'2.) Gewinn- und Verlustrechnung'!AI97</f>
        <v>3000</v>
      </c>
      <c r="AI111" s="377">
        <f>'2.) Gewinn- und Verlustrechnung'!AJ97</f>
        <v>3000</v>
      </c>
      <c r="AJ111" s="377">
        <f>'2.) Gewinn- und Verlustrechnung'!AK97</f>
        <v>3000</v>
      </c>
      <c r="AK111" s="377">
        <f>'2.) Gewinn- und Verlustrechnung'!AL97</f>
        <v>3000</v>
      </c>
      <c r="AL111" s="377">
        <f>'2.) Gewinn- und Verlustrechnung'!AM97</f>
        <v>3000</v>
      </c>
      <c r="AM111" s="377">
        <f>'2.) Gewinn- und Verlustrechnung'!AN97</f>
        <v>3000</v>
      </c>
      <c r="AN111" s="377">
        <f>'2.) Gewinn- und Verlustrechnung'!AO97</f>
        <v>3000</v>
      </c>
      <c r="AO111" s="377">
        <f>'2.) Gewinn- und Verlustrechnung'!AP97</f>
        <v>3000</v>
      </c>
      <c r="AP111" s="384">
        <f>'2.) Gewinn- und Verlustrechnung'!AQ97</f>
        <v>36000</v>
      </c>
    </row>
    <row r="112" spans="1:42" s="242" customFormat="1" hidden="1" outlineLevel="1">
      <c r="A112" s="288"/>
      <c r="B112" s="342">
        <f>'2.) Gewinn- und Verlustrechnung'!B98</f>
        <v>0</v>
      </c>
      <c r="C112" s="258" t="str">
        <f>'2.) Gewinn- und Verlustrechnung'!C98</f>
        <v>Gehalt CEO "Julien"</v>
      </c>
      <c r="D112" s="377">
        <f>'2.) Gewinn- und Verlustrechnung'!E98</f>
        <v>1000</v>
      </c>
      <c r="E112" s="377">
        <f>'2.) Gewinn- und Verlustrechnung'!F98</f>
        <v>1000</v>
      </c>
      <c r="F112" s="377">
        <f>'2.) Gewinn- und Verlustrechnung'!G98</f>
        <v>1000</v>
      </c>
      <c r="G112" s="377">
        <f>'2.) Gewinn- und Verlustrechnung'!H98</f>
        <v>1000</v>
      </c>
      <c r="H112" s="377">
        <f>'2.) Gewinn- und Verlustrechnung'!I98</f>
        <v>1000</v>
      </c>
      <c r="I112" s="377">
        <f>'2.) Gewinn- und Verlustrechnung'!J98</f>
        <v>1000</v>
      </c>
      <c r="J112" s="377">
        <f>'2.) Gewinn- und Verlustrechnung'!K98</f>
        <v>1000</v>
      </c>
      <c r="K112" s="377">
        <f>'2.) Gewinn- und Verlustrechnung'!L98</f>
        <v>1000</v>
      </c>
      <c r="L112" s="377">
        <f>'2.) Gewinn- und Verlustrechnung'!M98</f>
        <v>1000</v>
      </c>
      <c r="M112" s="377">
        <f>'2.) Gewinn- und Verlustrechnung'!N98</f>
        <v>1000</v>
      </c>
      <c r="N112" s="377">
        <f>'2.) Gewinn- und Verlustrechnung'!O98</f>
        <v>1000</v>
      </c>
      <c r="O112" s="377">
        <f>'2.) Gewinn- und Verlustrechnung'!P98</f>
        <v>1000</v>
      </c>
      <c r="P112" s="381">
        <f>'2.) Gewinn- und Verlustrechnung'!Q98</f>
        <v>12000</v>
      </c>
      <c r="Q112" s="377">
        <f>'2.) Gewinn- und Verlustrechnung'!R98</f>
        <v>1300</v>
      </c>
      <c r="R112" s="377">
        <f>'2.) Gewinn- und Verlustrechnung'!S98</f>
        <v>1300</v>
      </c>
      <c r="S112" s="377">
        <f>'2.) Gewinn- und Verlustrechnung'!T98</f>
        <v>1300</v>
      </c>
      <c r="T112" s="377">
        <f>'2.) Gewinn- und Verlustrechnung'!U98</f>
        <v>1300</v>
      </c>
      <c r="U112" s="377">
        <f>'2.) Gewinn- und Verlustrechnung'!V98</f>
        <v>1300</v>
      </c>
      <c r="V112" s="377">
        <f>'2.) Gewinn- und Verlustrechnung'!W98</f>
        <v>1300</v>
      </c>
      <c r="W112" s="377">
        <f>'2.) Gewinn- und Verlustrechnung'!X98</f>
        <v>1300</v>
      </c>
      <c r="X112" s="377">
        <f>'2.) Gewinn- und Verlustrechnung'!Y98</f>
        <v>1300</v>
      </c>
      <c r="Y112" s="377">
        <f>'2.) Gewinn- und Verlustrechnung'!Z98</f>
        <v>1300</v>
      </c>
      <c r="Z112" s="377">
        <f>'2.) Gewinn- und Verlustrechnung'!AA98</f>
        <v>1300</v>
      </c>
      <c r="AA112" s="377">
        <f>'2.) Gewinn- und Verlustrechnung'!AB98</f>
        <v>1300</v>
      </c>
      <c r="AB112" s="377">
        <f>'2.) Gewinn- und Verlustrechnung'!AC98</f>
        <v>1300</v>
      </c>
      <c r="AC112" s="381">
        <f>'2.) Gewinn- und Verlustrechnung'!AD98</f>
        <v>15600</v>
      </c>
      <c r="AD112" s="377">
        <f>'2.) Gewinn- und Verlustrechnung'!AE98</f>
        <v>3000</v>
      </c>
      <c r="AE112" s="377">
        <f>'2.) Gewinn- und Verlustrechnung'!AF98</f>
        <v>3000</v>
      </c>
      <c r="AF112" s="377">
        <f>'2.) Gewinn- und Verlustrechnung'!AG98</f>
        <v>3000</v>
      </c>
      <c r="AG112" s="377">
        <f>'2.) Gewinn- und Verlustrechnung'!AH98</f>
        <v>3000</v>
      </c>
      <c r="AH112" s="377">
        <f>'2.) Gewinn- und Verlustrechnung'!AI98</f>
        <v>3000</v>
      </c>
      <c r="AI112" s="377">
        <f>'2.) Gewinn- und Verlustrechnung'!AJ98</f>
        <v>3000</v>
      </c>
      <c r="AJ112" s="377">
        <f>'2.) Gewinn- und Verlustrechnung'!AK98</f>
        <v>3000</v>
      </c>
      <c r="AK112" s="377">
        <f>'2.) Gewinn- und Verlustrechnung'!AL98</f>
        <v>3000</v>
      </c>
      <c r="AL112" s="377">
        <f>'2.) Gewinn- und Verlustrechnung'!AM98</f>
        <v>3000</v>
      </c>
      <c r="AM112" s="377">
        <f>'2.) Gewinn- und Verlustrechnung'!AN98</f>
        <v>3000</v>
      </c>
      <c r="AN112" s="377">
        <f>'2.) Gewinn- und Verlustrechnung'!AO98</f>
        <v>3000</v>
      </c>
      <c r="AO112" s="377">
        <f>'2.) Gewinn- und Verlustrechnung'!AP98</f>
        <v>3000</v>
      </c>
      <c r="AP112" s="384">
        <f>'2.) Gewinn- und Verlustrechnung'!AQ98</f>
        <v>36000</v>
      </c>
    </row>
    <row r="113" spans="1:42" s="242" customFormat="1" hidden="1" outlineLevel="1">
      <c r="A113" s="288"/>
      <c r="B113" s="342">
        <f>'2.) Gewinn- und Verlustrechnung'!B99</f>
        <v>0</v>
      </c>
      <c r="C113" s="258" t="str">
        <f>'2.) Gewinn- und Verlustrechnung'!C99</f>
        <v>Nettogehalt "Peter" (14)</v>
      </c>
      <c r="D113" s="377">
        <f>'2.) Gewinn- und Verlustrechnung'!E99</f>
        <v>0</v>
      </c>
      <c r="E113" s="377">
        <f>'2.) Gewinn- und Verlustrechnung'!F99</f>
        <v>0</v>
      </c>
      <c r="F113" s="377">
        <f>'2.) Gewinn- und Verlustrechnung'!G99</f>
        <v>0</v>
      </c>
      <c r="G113" s="377">
        <f>'2.) Gewinn- und Verlustrechnung'!H99</f>
        <v>0</v>
      </c>
      <c r="H113" s="377">
        <f>'2.) Gewinn- und Verlustrechnung'!I99</f>
        <v>0</v>
      </c>
      <c r="I113" s="377">
        <f>'2.) Gewinn- und Verlustrechnung'!J99</f>
        <v>0</v>
      </c>
      <c r="J113" s="377">
        <f>'2.) Gewinn- und Verlustrechnung'!K99</f>
        <v>0</v>
      </c>
      <c r="K113" s="377">
        <f>'2.) Gewinn- und Verlustrechnung'!L99</f>
        <v>0</v>
      </c>
      <c r="L113" s="377">
        <f>'2.) Gewinn- und Verlustrechnung'!M99</f>
        <v>0</v>
      </c>
      <c r="M113" s="377">
        <f>'2.) Gewinn- und Verlustrechnung'!N99</f>
        <v>0</v>
      </c>
      <c r="N113" s="377">
        <f>'2.) Gewinn- und Verlustrechnung'!O99</f>
        <v>0</v>
      </c>
      <c r="O113" s="377">
        <f>'2.) Gewinn- und Verlustrechnung'!P99</f>
        <v>0</v>
      </c>
      <c r="P113" s="381">
        <f>'2.) Gewinn- und Verlustrechnung'!Q99</f>
        <v>0</v>
      </c>
      <c r="Q113" s="377">
        <f>'2.) Gewinn- und Verlustrechnung'!R99</f>
        <v>0</v>
      </c>
      <c r="R113" s="377">
        <f>'2.) Gewinn- und Verlustrechnung'!S99</f>
        <v>0</v>
      </c>
      <c r="S113" s="377">
        <f>'2.) Gewinn- und Verlustrechnung'!T99</f>
        <v>0</v>
      </c>
      <c r="T113" s="377">
        <f>'2.) Gewinn- und Verlustrechnung'!U99</f>
        <v>0</v>
      </c>
      <c r="U113" s="377">
        <f>'2.) Gewinn- und Verlustrechnung'!V99</f>
        <v>0</v>
      </c>
      <c r="V113" s="377">
        <f>'2.) Gewinn- und Verlustrechnung'!W99</f>
        <v>0</v>
      </c>
      <c r="W113" s="377">
        <f>'2.) Gewinn- und Verlustrechnung'!X99</f>
        <v>0</v>
      </c>
      <c r="X113" s="377">
        <f>'2.) Gewinn- und Verlustrechnung'!Y99</f>
        <v>0</v>
      </c>
      <c r="Y113" s="377">
        <f>'2.) Gewinn- und Verlustrechnung'!Z99</f>
        <v>0</v>
      </c>
      <c r="Z113" s="377">
        <f>'2.) Gewinn- und Verlustrechnung'!AA99</f>
        <v>0</v>
      </c>
      <c r="AA113" s="377">
        <f>'2.) Gewinn- und Verlustrechnung'!AB99</f>
        <v>0</v>
      </c>
      <c r="AB113" s="377" t="str">
        <f>'2.) Gewinn- und Verlustrechnung'!AC99</f>
        <v xml:space="preserve"> </v>
      </c>
      <c r="AC113" s="381">
        <f>'2.) Gewinn- und Verlustrechnung'!AD99</f>
        <v>0</v>
      </c>
      <c r="AD113" s="377">
        <f>'2.) Gewinn- und Verlustrechnung'!AE99</f>
        <v>1500</v>
      </c>
      <c r="AE113" s="377">
        <f>'2.) Gewinn- und Verlustrechnung'!AF99</f>
        <v>1500</v>
      </c>
      <c r="AF113" s="377">
        <f>'2.) Gewinn- und Verlustrechnung'!AG99</f>
        <v>1500</v>
      </c>
      <c r="AG113" s="377">
        <f>'2.) Gewinn- und Verlustrechnung'!AH99</f>
        <v>1500</v>
      </c>
      <c r="AH113" s="377">
        <f>'2.) Gewinn- und Verlustrechnung'!AI99</f>
        <v>1500</v>
      </c>
      <c r="AI113" s="377">
        <f>'2.) Gewinn- und Verlustrechnung'!AJ99</f>
        <v>1500</v>
      </c>
      <c r="AJ113" s="377">
        <f>'2.) Gewinn- und Verlustrechnung'!AK99</f>
        <v>2500</v>
      </c>
      <c r="AK113" s="377">
        <f>'2.) Gewinn- und Verlustrechnung'!AL99</f>
        <v>2500</v>
      </c>
      <c r="AL113" s="377">
        <f>'2.) Gewinn- und Verlustrechnung'!AM99</f>
        <v>2500</v>
      </c>
      <c r="AM113" s="377">
        <f>'2.) Gewinn- und Verlustrechnung'!AN99</f>
        <v>2500</v>
      </c>
      <c r="AN113" s="377">
        <f>'2.) Gewinn- und Verlustrechnung'!AO99</f>
        <v>2500</v>
      </c>
      <c r="AO113" s="377">
        <f>'2.) Gewinn- und Verlustrechnung'!AP99</f>
        <v>2500</v>
      </c>
      <c r="AP113" s="384">
        <f>'2.) Gewinn- und Verlustrechnung'!AQ99</f>
        <v>24000</v>
      </c>
    </row>
    <row r="114" spans="1:42" s="242" customFormat="1" hidden="1" outlineLevel="1">
      <c r="A114" s="288"/>
      <c r="B114" s="342"/>
      <c r="C114" s="258" t="str">
        <f>'2.) Gewinn- und Verlustrechnung'!C100</f>
        <v xml:space="preserve">Nettogehalt (für Mitarbeiter*in) </v>
      </c>
      <c r="D114" s="377">
        <f>'2.) Gewinn- und Verlustrechnung'!E100</f>
        <v>0</v>
      </c>
      <c r="E114" s="377">
        <f>'2.) Gewinn- und Verlustrechnung'!F100</f>
        <v>0</v>
      </c>
      <c r="F114" s="377">
        <f>'2.) Gewinn- und Verlustrechnung'!G100</f>
        <v>0</v>
      </c>
      <c r="G114" s="377">
        <f>'2.) Gewinn- und Verlustrechnung'!H100</f>
        <v>0</v>
      </c>
      <c r="H114" s="377">
        <f>'2.) Gewinn- und Verlustrechnung'!I100</f>
        <v>0</v>
      </c>
      <c r="I114" s="377">
        <f>'2.) Gewinn- und Verlustrechnung'!J100</f>
        <v>0</v>
      </c>
      <c r="J114" s="377">
        <f>'2.) Gewinn- und Verlustrechnung'!K100</f>
        <v>0</v>
      </c>
      <c r="K114" s="377">
        <f>'2.) Gewinn- und Verlustrechnung'!L100</f>
        <v>0</v>
      </c>
      <c r="L114" s="377">
        <f>'2.) Gewinn- und Verlustrechnung'!M100</f>
        <v>0</v>
      </c>
      <c r="M114" s="377">
        <f>'2.) Gewinn- und Verlustrechnung'!N100</f>
        <v>0</v>
      </c>
      <c r="N114" s="377">
        <f>'2.) Gewinn- und Verlustrechnung'!O100</f>
        <v>0</v>
      </c>
      <c r="O114" s="377">
        <f>'2.) Gewinn- und Verlustrechnung'!P100</f>
        <v>0</v>
      </c>
      <c r="P114" s="381">
        <f>'2.) Gewinn- und Verlustrechnung'!Q100</f>
        <v>0</v>
      </c>
      <c r="Q114" s="377">
        <f>'2.) Gewinn- und Verlustrechnung'!R100</f>
        <v>0</v>
      </c>
      <c r="R114" s="377">
        <f>'2.) Gewinn- und Verlustrechnung'!S100</f>
        <v>0</v>
      </c>
      <c r="S114" s="377">
        <f>'2.) Gewinn- und Verlustrechnung'!T100</f>
        <v>0</v>
      </c>
      <c r="T114" s="377">
        <f>'2.) Gewinn- und Verlustrechnung'!U100</f>
        <v>0</v>
      </c>
      <c r="U114" s="377">
        <f>'2.) Gewinn- und Verlustrechnung'!V100</f>
        <v>0</v>
      </c>
      <c r="V114" s="377">
        <f>'2.) Gewinn- und Verlustrechnung'!W100</f>
        <v>0</v>
      </c>
      <c r="W114" s="377">
        <f>'2.) Gewinn- und Verlustrechnung'!X100</f>
        <v>0</v>
      </c>
      <c r="X114" s="377">
        <f>'2.) Gewinn- und Verlustrechnung'!Y100</f>
        <v>0</v>
      </c>
      <c r="Y114" s="377">
        <f>'2.) Gewinn- und Verlustrechnung'!Z100</f>
        <v>0</v>
      </c>
      <c r="Z114" s="377">
        <f>'2.) Gewinn- und Verlustrechnung'!AA100</f>
        <v>0</v>
      </c>
      <c r="AA114" s="377">
        <f>'2.) Gewinn- und Verlustrechnung'!AB100</f>
        <v>0</v>
      </c>
      <c r="AB114" s="377">
        <f>'2.) Gewinn- und Verlustrechnung'!AC100</f>
        <v>0</v>
      </c>
      <c r="AC114" s="381">
        <f>'2.) Gewinn- und Verlustrechnung'!AD100</f>
        <v>0</v>
      </c>
      <c r="AD114" s="377">
        <f>'2.) Gewinn- und Verlustrechnung'!AE100</f>
        <v>0</v>
      </c>
      <c r="AE114" s="377">
        <f>'2.) Gewinn- und Verlustrechnung'!AF100</f>
        <v>0</v>
      </c>
      <c r="AF114" s="377">
        <f>'2.) Gewinn- und Verlustrechnung'!AG100</f>
        <v>0</v>
      </c>
      <c r="AG114" s="377">
        <f>'2.) Gewinn- und Verlustrechnung'!AH100</f>
        <v>0</v>
      </c>
      <c r="AH114" s="377">
        <f>'2.) Gewinn- und Verlustrechnung'!AI100</f>
        <v>0</v>
      </c>
      <c r="AI114" s="377">
        <f>'2.) Gewinn- und Verlustrechnung'!AJ100</f>
        <v>0</v>
      </c>
      <c r="AJ114" s="377">
        <f>'2.) Gewinn- und Verlustrechnung'!AK100</f>
        <v>0</v>
      </c>
      <c r="AK114" s="377">
        <f>'2.) Gewinn- und Verlustrechnung'!AL100</f>
        <v>0</v>
      </c>
      <c r="AL114" s="377">
        <f>'2.) Gewinn- und Verlustrechnung'!AM100</f>
        <v>0</v>
      </c>
      <c r="AM114" s="377">
        <f>'2.) Gewinn- und Verlustrechnung'!AN100</f>
        <v>0</v>
      </c>
      <c r="AN114" s="377">
        <f>'2.) Gewinn- und Verlustrechnung'!AO100</f>
        <v>0</v>
      </c>
      <c r="AO114" s="377">
        <f>'2.) Gewinn- und Verlustrechnung'!AP100</f>
        <v>0</v>
      </c>
      <c r="AP114" s="384">
        <f>'2.) Gewinn- und Verlustrechnung'!AQ100</f>
        <v>0</v>
      </c>
    </row>
    <row r="115" spans="1:42" s="242" customFormat="1" hidden="1" outlineLevel="1">
      <c r="A115" s="288"/>
      <c r="B115" s="342"/>
      <c r="C115" s="258" t="str">
        <f>'2.) Gewinn- und Verlustrechnung'!C101</f>
        <v>Nettogehalt (für Mitarbeiter*in)</v>
      </c>
      <c r="D115" s="377">
        <f>'2.) Gewinn- und Verlustrechnung'!E101</f>
        <v>0</v>
      </c>
      <c r="E115" s="377">
        <f>'2.) Gewinn- und Verlustrechnung'!F101</f>
        <v>0</v>
      </c>
      <c r="F115" s="377">
        <f>'2.) Gewinn- und Verlustrechnung'!G101</f>
        <v>0</v>
      </c>
      <c r="G115" s="377">
        <f>'2.) Gewinn- und Verlustrechnung'!H101</f>
        <v>0</v>
      </c>
      <c r="H115" s="377">
        <f>'2.) Gewinn- und Verlustrechnung'!I101</f>
        <v>0</v>
      </c>
      <c r="I115" s="377">
        <f>'2.) Gewinn- und Verlustrechnung'!J101</f>
        <v>0</v>
      </c>
      <c r="J115" s="377">
        <f>'2.) Gewinn- und Verlustrechnung'!K101</f>
        <v>0</v>
      </c>
      <c r="K115" s="377">
        <f>'2.) Gewinn- und Verlustrechnung'!L101</f>
        <v>0</v>
      </c>
      <c r="L115" s="377">
        <f>'2.) Gewinn- und Verlustrechnung'!M101</f>
        <v>0</v>
      </c>
      <c r="M115" s="377">
        <f>'2.) Gewinn- und Verlustrechnung'!N101</f>
        <v>0</v>
      </c>
      <c r="N115" s="377">
        <f>'2.) Gewinn- und Verlustrechnung'!O101</f>
        <v>0</v>
      </c>
      <c r="O115" s="377">
        <f>'2.) Gewinn- und Verlustrechnung'!P101</f>
        <v>0</v>
      </c>
      <c r="P115" s="381">
        <f>'2.) Gewinn- und Verlustrechnung'!Q101</f>
        <v>0</v>
      </c>
      <c r="Q115" s="377">
        <f>'2.) Gewinn- und Verlustrechnung'!R101</f>
        <v>0</v>
      </c>
      <c r="R115" s="377">
        <f>'2.) Gewinn- und Verlustrechnung'!S101</f>
        <v>0</v>
      </c>
      <c r="S115" s="377">
        <f>'2.) Gewinn- und Verlustrechnung'!T101</f>
        <v>0</v>
      </c>
      <c r="T115" s="377">
        <f>'2.) Gewinn- und Verlustrechnung'!U101</f>
        <v>0</v>
      </c>
      <c r="U115" s="377">
        <f>'2.) Gewinn- und Verlustrechnung'!V101</f>
        <v>0</v>
      </c>
      <c r="V115" s="377">
        <f>'2.) Gewinn- und Verlustrechnung'!W101</f>
        <v>0</v>
      </c>
      <c r="W115" s="377">
        <f>'2.) Gewinn- und Verlustrechnung'!X101</f>
        <v>0</v>
      </c>
      <c r="X115" s="377">
        <f>'2.) Gewinn- und Verlustrechnung'!Y101</f>
        <v>0</v>
      </c>
      <c r="Y115" s="377">
        <f>'2.) Gewinn- und Verlustrechnung'!Z101</f>
        <v>0</v>
      </c>
      <c r="Z115" s="377">
        <f>'2.) Gewinn- und Verlustrechnung'!AA101</f>
        <v>0</v>
      </c>
      <c r="AA115" s="377">
        <f>'2.) Gewinn- und Verlustrechnung'!AB101</f>
        <v>0</v>
      </c>
      <c r="AB115" s="377">
        <f>'2.) Gewinn- und Verlustrechnung'!AC101</f>
        <v>0</v>
      </c>
      <c r="AC115" s="381">
        <f>'2.) Gewinn- und Verlustrechnung'!AD101</f>
        <v>0</v>
      </c>
      <c r="AD115" s="377">
        <f>'2.) Gewinn- und Verlustrechnung'!AE101</f>
        <v>0</v>
      </c>
      <c r="AE115" s="377">
        <f>'2.) Gewinn- und Verlustrechnung'!AF101</f>
        <v>0</v>
      </c>
      <c r="AF115" s="377">
        <f>'2.) Gewinn- und Verlustrechnung'!AG101</f>
        <v>0</v>
      </c>
      <c r="AG115" s="377">
        <f>'2.) Gewinn- und Verlustrechnung'!AH101</f>
        <v>0</v>
      </c>
      <c r="AH115" s="377">
        <f>'2.) Gewinn- und Verlustrechnung'!AI101</f>
        <v>0</v>
      </c>
      <c r="AI115" s="377">
        <f>'2.) Gewinn- und Verlustrechnung'!AJ101</f>
        <v>0</v>
      </c>
      <c r="AJ115" s="377">
        <f>'2.) Gewinn- und Verlustrechnung'!AK101</f>
        <v>0</v>
      </c>
      <c r="AK115" s="377">
        <f>'2.) Gewinn- und Verlustrechnung'!AL101</f>
        <v>0</v>
      </c>
      <c r="AL115" s="377">
        <f>'2.) Gewinn- und Verlustrechnung'!AM101</f>
        <v>0</v>
      </c>
      <c r="AM115" s="377">
        <f>'2.) Gewinn- und Verlustrechnung'!AN101</f>
        <v>0</v>
      </c>
      <c r="AN115" s="377">
        <f>'2.) Gewinn- und Verlustrechnung'!AO101</f>
        <v>0</v>
      </c>
      <c r="AO115" s="377">
        <f>'2.) Gewinn- und Verlustrechnung'!AP101</f>
        <v>0</v>
      </c>
      <c r="AP115" s="384">
        <f>'2.) Gewinn- und Verlustrechnung'!AQ101</f>
        <v>0</v>
      </c>
    </row>
    <row r="116" spans="1:42" s="242" customFormat="1" hidden="1" outlineLevel="1">
      <c r="A116" s="288"/>
      <c r="B116" s="342"/>
      <c r="C116" s="258" t="str">
        <f>'2.) Gewinn- und Verlustrechnung'!C102</f>
        <v>Werkstudentin "Vanessa"</v>
      </c>
      <c r="D116" s="377">
        <f>'2.) Gewinn- und Verlustrechnung'!E102</f>
        <v>0</v>
      </c>
      <c r="E116" s="377">
        <f>'2.) Gewinn- und Verlustrechnung'!F102</f>
        <v>0</v>
      </c>
      <c r="F116" s="377">
        <f>'2.) Gewinn- und Verlustrechnung'!G102</f>
        <v>0</v>
      </c>
      <c r="G116" s="377">
        <f>'2.) Gewinn- und Verlustrechnung'!H102</f>
        <v>0</v>
      </c>
      <c r="H116" s="377">
        <f>'2.) Gewinn- und Verlustrechnung'!I102</f>
        <v>0</v>
      </c>
      <c r="I116" s="377">
        <f>'2.) Gewinn- und Verlustrechnung'!J102</f>
        <v>0</v>
      </c>
      <c r="J116" s="377">
        <f>'2.) Gewinn- und Verlustrechnung'!K102</f>
        <v>0</v>
      </c>
      <c r="K116" s="377">
        <f>'2.) Gewinn- und Verlustrechnung'!L102</f>
        <v>0</v>
      </c>
      <c r="L116" s="377">
        <f>'2.) Gewinn- und Verlustrechnung'!M102</f>
        <v>0</v>
      </c>
      <c r="M116" s="377">
        <f>'2.) Gewinn- und Verlustrechnung'!N102</f>
        <v>0</v>
      </c>
      <c r="N116" s="377">
        <f>'2.) Gewinn- und Verlustrechnung'!O102</f>
        <v>0</v>
      </c>
      <c r="O116" s="377">
        <f>'2.) Gewinn- und Verlustrechnung'!P102</f>
        <v>0</v>
      </c>
      <c r="P116" s="381">
        <f>'2.) Gewinn- und Verlustrechnung'!Q102</f>
        <v>0</v>
      </c>
      <c r="Q116" s="377">
        <f>'2.) Gewinn- und Verlustrechnung'!R102</f>
        <v>0</v>
      </c>
      <c r="R116" s="377">
        <f>'2.) Gewinn- und Verlustrechnung'!S102</f>
        <v>0</v>
      </c>
      <c r="S116" s="377">
        <f>'2.) Gewinn- und Verlustrechnung'!T102</f>
        <v>0</v>
      </c>
      <c r="T116" s="377">
        <f>'2.) Gewinn- und Verlustrechnung'!U102</f>
        <v>0</v>
      </c>
      <c r="U116" s="377">
        <f>'2.) Gewinn- und Verlustrechnung'!V102</f>
        <v>0</v>
      </c>
      <c r="V116" s="377">
        <f>'2.) Gewinn- und Verlustrechnung'!W102</f>
        <v>0</v>
      </c>
      <c r="W116" s="377">
        <f>'2.) Gewinn- und Verlustrechnung'!X102</f>
        <v>0</v>
      </c>
      <c r="X116" s="377">
        <f>'2.) Gewinn- und Verlustrechnung'!Y102</f>
        <v>0</v>
      </c>
      <c r="Y116" s="377">
        <f>'2.) Gewinn- und Verlustrechnung'!Z102</f>
        <v>0</v>
      </c>
      <c r="Z116" s="377">
        <f>'2.) Gewinn- und Verlustrechnung'!AA102</f>
        <v>0</v>
      </c>
      <c r="AA116" s="377">
        <f>'2.) Gewinn- und Verlustrechnung'!AB102</f>
        <v>0</v>
      </c>
      <c r="AB116" s="377">
        <f>'2.) Gewinn- und Verlustrechnung'!AC102</f>
        <v>0</v>
      </c>
      <c r="AC116" s="381">
        <f>'2.) Gewinn- und Verlustrechnung'!AD102</f>
        <v>0</v>
      </c>
      <c r="AD116" s="377">
        <f>'2.) Gewinn- und Verlustrechnung'!AE102</f>
        <v>600</v>
      </c>
      <c r="AE116" s="377">
        <f>'2.) Gewinn- und Verlustrechnung'!AF102</f>
        <v>600</v>
      </c>
      <c r="AF116" s="377">
        <f>'2.) Gewinn- und Verlustrechnung'!AG102</f>
        <v>600</v>
      </c>
      <c r="AG116" s="377">
        <f>'2.) Gewinn- und Verlustrechnung'!AH102</f>
        <v>600</v>
      </c>
      <c r="AH116" s="377">
        <f>'2.) Gewinn- und Verlustrechnung'!AI102</f>
        <v>600</v>
      </c>
      <c r="AI116" s="377">
        <f>'2.) Gewinn- und Verlustrechnung'!AJ102</f>
        <v>600</v>
      </c>
      <c r="AJ116" s="377">
        <f>'2.) Gewinn- und Verlustrechnung'!AK102</f>
        <v>1000</v>
      </c>
      <c r="AK116" s="377">
        <f>'2.) Gewinn- und Verlustrechnung'!AL102</f>
        <v>1000</v>
      </c>
      <c r="AL116" s="377">
        <f>'2.) Gewinn- und Verlustrechnung'!AM102</f>
        <v>1000</v>
      </c>
      <c r="AM116" s="377">
        <f>'2.) Gewinn- und Verlustrechnung'!AN102</f>
        <v>1000</v>
      </c>
      <c r="AN116" s="377">
        <f>'2.) Gewinn- und Verlustrechnung'!AO102</f>
        <v>1000</v>
      </c>
      <c r="AO116" s="377">
        <f>'2.) Gewinn- und Verlustrechnung'!AP102</f>
        <v>1000</v>
      </c>
      <c r="AP116" s="384">
        <f>'2.) Gewinn- und Verlustrechnung'!AQ102</f>
        <v>9600</v>
      </c>
    </row>
    <row r="117" spans="1:42" s="242" customFormat="1" hidden="1" outlineLevel="1">
      <c r="A117" s="288"/>
      <c r="B117" s="342"/>
      <c r="C117" s="258" t="str">
        <f>'2.) Gewinn- und Verlustrechnung'!C103</f>
        <v>Praktikant*in</v>
      </c>
      <c r="D117" s="377">
        <f>'2.) Gewinn- und Verlustrechnung'!E103</f>
        <v>0</v>
      </c>
      <c r="E117" s="377">
        <f>'2.) Gewinn- und Verlustrechnung'!F103</f>
        <v>0</v>
      </c>
      <c r="F117" s="377">
        <f>'2.) Gewinn- und Verlustrechnung'!G103</f>
        <v>0</v>
      </c>
      <c r="G117" s="377">
        <f>'2.) Gewinn- und Verlustrechnung'!H103</f>
        <v>0</v>
      </c>
      <c r="H117" s="377">
        <f>'2.) Gewinn- und Verlustrechnung'!I103</f>
        <v>0</v>
      </c>
      <c r="I117" s="377">
        <f>'2.) Gewinn- und Verlustrechnung'!J103</f>
        <v>0</v>
      </c>
      <c r="J117" s="377">
        <f>'2.) Gewinn- und Verlustrechnung'!K103</f>
        <v>0</v>
      </c>
      <c r="K117" s="377">
        <f>'2.) Gewinn- und Verlustrechnung'!L103</f>
        <v>0</v>
      </c>
      <c r="L117" s="377">
        <f>'2.) Gewinn- und Verlustrechnung'!M103</f>
        <v>0</v>
      </c>
      <c r="M117" s="377">
        <f>'2.) Gewinn- und Verlustrechnung'!N103</f>
        <v>0</v>
      </c>
      <c r="N117" s="377">
        <f>'2.) Gewinn- und Verlustrechnung'!O103</f>
        <v>0</v>
      </c>
      <c r="O117" s="377">
        <f>'2.) Gewinn- und Verlustrechnung'!P103</f>
        <v>0</v>
      </c>
      <c r="P117" s="381">
        <f>'2.) Gewinn- und Verlustrechnung'!Q103</f>
        <v>0</v>
      </c>
      <c r="Q117" s="377">
        <f>'2.) Gewinn- und Verlustrechnung'!R103</f>
        <v>0</v>
      </c>
      <c r="R117" s="377">
        <f>'2.) Gewinn- und Verlustrechnung'!S103</f>
        <v>0</v>
      </c>
      <c r="S117" s="377">
        <f>'2.) Gewinn- und Verlustrechnung'!T103</f>
        <v>0</v>
      </c>
      <c r="T117" s="377">
        <f>'2.) Gewinn- und Verlustrechnung'!U103</f>
        <v>0</v>
      </c>
      <c r="U117" s="377">
        <f>'2.) Gewinn- und Verlustrechnung'!V103</f>
        <v>0</v>
      </c>
      <c r="V117" s="377">
        <f>'2.) Gewinn- und Verlustrechnung'!W103</f>
        <v>0</v>
      </c>
      <c r="W117" s="377">
        <f>'2.) Gewinn- und Verlustrechnung'!X103</f>
        <v>0</v>
      </c>
      <c r="X117" s="377">
        <f>'2.) Gewinn- und Verlustrechnung'!Y103</f>
        <v>0</v>
      </c>
      <c r="Y117" s="377">
        <f>'2.) Gewinn- und Verlustrechnung'!Z103</f>
        <v>0</v>
      </c>
      <c r="Z117" s="377">
        <f>'2.) Gewinn- und Verlustrechnung'!AA103</f>
        <v>0</v>
      </c>
      <c r="AA117" s="377">
        <f>'2.) Gewinn- und Verlustrechnung'!AB103</f>
        <v>0</v>
      </c>
      <c r="AB117" s="377">
        <f>'2.) Gewinn- und Verlustrechnung'!AC103</f>
        <v>0</v>
      </c>
      <c r="AC117" s="381">
        <f>'2.) Gewinn- und Verlustrechnung'!AD103</f>
        <v>0</v>
      </c>
      <c r="AD117" s="377">
        <f>'2.) Gewinn- und Verlustrechnung'!AE103</f>
        <v>0</v>
      </c>
      <c r="AE117" s="377">
        <f>'2.) Gewinn- und Verlustrechnung'!AF103</f>
        <v>0</v>
      </c>
      <c r="AF117" s="377">
        <f>'2.) Gewinn- und Verlustrechnung'!AG103</f>
        <v>0</v>
      </c>
      <c r="AG117" s="377">
        <f>'2.) Gewinn- und Verlustrechnung'!AH103</f>
        <v>0</v>
      </c>
      <c r="AH117" s="377">
        <f>'2.) Gewinn- und Verlustrechnung'!AI103</f>
        <v>0</v>
      </c>
      <c r="AI117" s="377">
        <f>'2.) Gewinn- und Verlustrechnung'!AJ103</f>
        <v>0</v>
      </c>
      <c r="AJ117" s="377">
        <f>'2.) Gewinn- und Verlustrechnung'!AK103</f>
        <v>0</v>
      </c>
      <c r="AK117" s="377">
        <f>'2.) Gewinn- und Verlustrechnung'!AL103</f>
        <v>0</v>
      </c>
      <c r="AL117" s="377">
        <f>'2.) Gewinn- und Verlustrechnung'!AM103</f>
        <v>0</v>
      </c>
      <c r="AM117" s="377">
        <f>'2.) Gewinn- und Verlustrechnung'!AN103</f>
        <v>0</v>
      </c>
      <c r="AN117" s="377">
        <f>'2.) Gewinn- und Verlustrechnung'!AO103</f>
        <v>0</v>
      </c>
      <c r="AO117" s="377">
        <f>'2.) Gewinn- und Verlustrechnung'!AP103</f>
        <v>0</v>
      </c>
      <c r="AP117" s="384">
        <f>'2.) Gewinn- und Verlustrechnung'!AQ103</f>
        <v>0</v>
      </c>
    </row>
    <row r="118" spans="1:42" s="242" customFormat="1" hidden="1" outlineLevel="1">
      <c r="A118" s="288"/>
      <c r="B118" s="342"/>
      <c r="C118" s="258" t="str">
        <f>'2.) Gewinn- und Verlustrechnung'!C104</f>
        <v>Minijober "Zoe"</v>
      </c>
      <c r="D118" s="377">
        <f>'2.) Gewinn- und Verlustrechnung'!E104</f>
        <v>0</v>
      </c>
      <c r="E118" s="377">
        <f>'2.) Gewinn- und Verlustrechnung'!F104</f>
        <v>0</v>
      </c>
      <c r="F118" s="377">
        <f>'2.) Gewinn- und Verlustrechnung'!G104</f>
        <v>0</v>
      </c>
      <c r="G118" s="377">
        <f>'2.) Gewinn- und Verlustrechnung'!H104</f>
        <v>0</v>
      </c>
      <c r="H118" s="377">
        <f>'2.) Gewinn- und Verlustrechnung'!I104</f>
        <v>0</v>
      </c>
      <c r="I118" s="377">
        <f>'2.) Gewinn- und Verlustrechnung'!J104</f>
        <v>0</v>
      </c>
      <c r="J118" s="377">
        <f>'2.) Gewinn- und Verlustrechnung'!K104</f>
        <v>0</v>
      </c>
      <c r="K118" s="377">
        <f>'2.) Gewinn- und Verlustrechnung'!L104</f>
        <v>0</v>
      </c>
      <c r="L118" s="377">
        <f>'2.) Gewinn- und Verlustrechnung'!M104</f>
        <v>0</v>
      </c>
      <c r="M118" s="377">
        <f>'2.) Gewinn- und Verlustrechnung'!N104</f>
        <v>0</v>
      </c>
      <c r="N118" s="377">
        <f>'2.) Gewinn- und Verlustrechnung'!O104</f>
        <v>0</v>
      </c>
      <c r="O118" s="377">
        <f>'2.) Gewinn- und Verlustrechnung'!P104</f>
        <v>0</v>
      </c>
      <c r="P118" s="381">
        <f>'2.) Gewinn- und Verlustrechnung'!Q104</f>
        <v>0</v>
      </c>
      <c r="Q118" s="377">
        <f>'2.) Gewinn- und Verlustrechnung'!R104</f>
        <v>0</v>
      </c>
      <c r="R118" s="377">
        <f>'2.) Gewinn- und Verlustrechnung'!S104</f>
        <v>0</v>
      </c>
      <c r="S118" s="377">
        <f>'2.) Gewinn- und Verlustrechnung'!T104</f>
        <v>450</v>
      </c>
      <c r="T118" s="377">
        <f>'2.) Gewinn- und Verlustrechnung'!U104</f>
        <v>450</v>
      </c>
      <c r="U118" s="377">
        <f>'2.) Gewinn- und Verlustrechnung'!V104</f>
        <v>450</v>
      </c>
      <c r="V118" s="377">
        <f>'2.) Gewinn- und Verlustrechnung'!W104</f>
        <v>450</v>
      </c>
      <c r="W118" s="377">
        <f>'2.) Gewinn- und Verlustrechnung'!X104</f>
        <v>450</v>
      </c>
      <c r="X118" s="377">
        <f>'2.) Gewinn- und Verlustrechnung'!Y104</f>
        <v>450</v>
      </c>
      <c r="Y118" s="377">
        <f>'2.) Gewinn- und Verlustrechnung'!Z104</f>
        <v>450</v>
      </c>
      <c r="Z118" s="377">
        <f>'2.) Gewinn- und Verlustrechnung'!AA104</f>
        <v>450</v>
      </c>
      <c r="AA118" s="377">
        <f>'2.) Gewinn- und Verlustrechnung'!AB104</f>
        <v>450</v>
      </c>
      <c r="AB118" s="377">
        <f>'2.) Gewinn- und Verlustrechnung'!AC104</f>
        <v>450</v>
      </c>
      <c r="AC118" s="381">
        <f>'2.) Gewinn- und Verlustrechnung'!AD104</f>
        <v>4500</v>
      </c>
      <c r="AD118" s="377">
        <f>'2.) Gewinn- und Verlustrechnung'!AE104</f>
        <v>450</v>
      </c>
      <c r="AE118" s="377">
        <f>'2.) Gewinn- und Verlustrechnung'!AF104</f>
        <v>450</v>
      </c>
      <c r="AF118" s="377">
        <f>'2.) Gewinn- und Verlustrechnung'!AG104</f>
        <v>450</v>
      </c>
      <c r="AG118" s="377">
        <f>'2.) Gewinn- und Verlustrechnung'!AH104</f>
        <v>450</v>
      </c>
      <c r="AH118" s="377">
        <f>'2.) Gewinn- und Verlustrechnung'!AI104</f>
        <v>450</v>
      </c>
      <c r="AI118" s="377">
        <f>'2.) Gewinn- und Verlustrechnung'!AJ104</f>
        <v>450</v>
      </c>
      <c r="AJ118" s="377">
        <f>'2.) Gewinn- und Verlustrechnung'!AK104</f>
        <v>450</v>
      </c>
      <c r="AK118" s="377">
        <f>'2.) Gewinn- und Verlustrechnung'!AL104</f>
        <v>450</v>
      </c>
      <c r="AL118" s="377">
        <f>'2.) Gewinn- und Verlustrechnung'!AM104</f>
        <v>450</v>
      </c>
      <c r="AM118" s="377">
        <f>'2.) Gewinn- und Verlustrechnung'!AN104</f>
        <v>450</v>
      </c>
      <c r="AN118" s="377">
        <f>'2.) Gewinn- und Verlustrechnung'!AO104</f>
        <v>450</v>
      </c>
      <c r="AO118" s="377">
        <f>'2.) Gewinn- und Verlustrechnung'!AP104</f>
        <v>450</v>
      </c>
      <c r="AP118" s="384">
        <f>'2.) Gewinn- und Verlustrechnung'!AQ104</f>
        <v>5400</v>
      </c>
    </row>
    <row r="119" spans="1:42" s="242" customFormat="1" hidden="1" outlineLevel="1">
      <c r="A119" s="288"/>
      <c r="B119" s="342"/>
      <c r="C119" s="258" t="str">
        <f>'2.) Gewinn- und Verlustrechnung'!C105</f>
        <v>Personalnebenkosten (15)</v>
      </c>
      <c r="D119" s="377">
        <f>'2.) Gewinn- und Verlustrechnung'!E105</f>
        <v>0</v>
      </c>
      <c r="E119" s="377">
        <f>'2.) Gewinn- und Verlustrechnung'!F105</f>
        <v>0</v>
      </c>
      <c r="F119" s="377">
        <f>'2.) Gewinn- und Verlustrechnung'!G105</f>
        <v>0</v>
      </c>
      <c r="G119" s="377">
        <f>'2.) Gewinn- und Verlustrechnung'!H105</f>
        <v>0</v>
      </c>
      <c r="H119" s="377">
        <f>'2.) Gewinn- und Verlustrechnung'!I105</f>
        <v>0</v>
      </c>
      <c r="I119" s="377">
        <f>'2.) Gewinn- und Verlustrechnung'!J105</f>
        <v>0</v>
      </c>
      <c r="J119" s="377">
        <f>'2.) Gewinn- und Verlustrechnung'!K105</f>
        <v>0</v>
      </c>
      <c r="K119" s="377">
        <f>'2.) Gewinn- und Verlustrechnung'!L105</f>
        <v>0</v>
      </c>
      <c r="L119" s="377">
        <f>'2.) Gewinn- und Verlustrechnung'!M105</f>
        <v>0</v>
      </c>
      <c r="M119" s="377">
        <f>'2.) Gewinn- und Verlustrechnung'!N105</f>
        <v>0</v>
      </c>
      <c r="N119" s="377">
        <f>'2.) Gewinn- und Verlustrechnung'!O105</f>
        <v>0</v>
      </c>
      <c r="O119" s="377">
        <f>'2.) Gewinn- und Verlustrechnung'!P105</f>
        <v>0</v>
      </c>
      <c r="P119" s="381">
        <f>'2.) Gewinn- und Verlustrechnung'!Q105</f>
        <v>0</v>
      </c>
      <c r="Q119" s="377">
        <f>'2.) Gewinn- und Verlustrechnung'!R105</f>
        <v>0</v>
      </c>
      <c r="R119" s="377">
        <f>'2.) Gewinn- und Verlustrechnung'!S105</f>
        <v>0</v>
      </c>
      <c r="S119" s="377">
        <f>'2.) Gewinn- und Verlustrechnung'!T105</f>
        <v>0</v>
      </c>
      <c r="T119" s="377">
        <f>'2.) Gewinn- und Verlustrechnung'!U105</f>
        <v>0</v>
      </c>
      <c r="U119" s="377">
        <f>'2.) Gewinn- und Verlustrechnung'!V105</f>
        <v>0</v>
      </c>
      <c r="V119" s="377">
        <f>'2.) Gewinn- und Verlustrechnung'!W105</f>
        <v>0</v>
      </c>
      <c r="W119" s="377">
        <f>'2.) Gewinn- und Verlustrechnung'!X105</f>
        <v>0</v>
      </c>
      <c r="X119" s="377">
        <f>'2.) Gewinn- und Verlustrechnung'!Y105</f>
        <v>0</v>
      </c>
      <c r="Y119" s="377">
        <f>'2.) Gewinn- und Verlustrechnung'!Z105</f>
        <v>0</v>
      </c>
      <c r="Z119" s="377">
        <f>'2.) Gewinn- und Verlustrechnung'!AA105</f>
        <v>0</v>
      </c>
      <c r="AA119" s="377">
        <f>'2.) Gewinn- und Verlustrechnung'!AB105</f>
        <v>0</v>
      </c>
      <c r="AB119" s="377">
        <f>'2.) Gewinn- und Verlustrechnung'!AC105</f>
        <v>0</v>
      </c>
      <c r="AC119" s="381">
        <f>'2.) Gewinn- und Verlustrechnung'!AD105</f>
        <v>0</v>
      </c>
      <c r="AD119" s="377">
        <f>'2.) Gewinn- und Verlustrechnung'!AE105</f>
        <v>0</v>
      </c>
      <c r="AE119" s="377">
        <f>'2.) Gewinn- und Verlustrechnung'!AF105</f>
        <v>0</v>
      </c>
      <c r="AF119" s="377">
        <f>'2.) Gewinn- und Verlustrechnung'!AG105</f>
        <v>0</v>
      </c>
      <c r="AG119" s="377">
        <f>'2.) Gewinn- und Verlustrechnung'!AH105</f>
        <v>0</v>
      </c>
      <c r="AH119" s="377">
        <f>'2.) Gewinn- und Verlustrechnung'!AI105</f>
        <v>0</v>
      </c>
      <c r="AI119" s="377">
        <f>'2.) Gewinn- und Verlustrechnung'!AJ105</f>
        <v>0</v>
      </c>
      <c r="AJ119" s="377">
        <f>'2.) Gewinn- und Verlustrechnung'!AK105</f>
        <v>0</v>
      </c>
      <c r="AK119" s="377">
        <f>'2.) Gewinn- und Verlustrechnung'!AL105</f>
        <v>0</v>
      </c>
      <c r="AL119" s="377">
        <f>'2.) Gewinn- und Verlustrechnung'!AM105</f>
        <v>0</v>
      </c>
      <c r="AM119" s="377">
        <f>'2.) Gewinn- und Verlustrechnung'!AN105</f>
        <v>0</v>
      </c>
      <c r="AN119" s="377">
        <f>'2.) Gewinn- und Verlustrechnung'!AO105</f>
        <v>0</v>
      </c>
      <c r="AO119" s="377">
        <f>'2.) Gewinn- und Verlustrechnung'!AP105</f>
        <v>0</v>
      </c>
      <c r="AP119" s="384">
        <f>'2.) Gewinn- und Verlustrechnung'!AQ105</f>
        <v>0</v>
      </c>
    </row>
    <row r="120" spans="1:42" s="242" customFormat="1" hidden="1" outlineLevel="1">
      <c r="A120" s="288"/>
      <c r="B120" s="342">
        <f>'2.) Gewinn- und Verlustrechnung'!B105</f>
        <v>0</v>
      </c>
      <c r="C120" s="258" t="str">
        <f>'2.) Gewinn- und Verlustrechnung'!C106</f>
        <v>Arbeitgeberanteil Sozialversicherung (16)</v>
      </c>
      <c r="D120" s="377">
        <f>'2.) Gewinn- und Verlustrechnung'!E106</f>
        <v>0</v>
      </c>
      <c r="E120" s="377">
        <f>'2.) Gewinn- und Verlustrechnung'!F106</f>
        <v>0</v>
      </c>
      <c r="F120" s="377">
        <f>'2.) Gewinn- und Verlustrechnung'!G106</f>
        <v>0</v>
      </c>
      <c r="G120" s="377">
        <f>'2.) Gewinn- und Verlustrechnung'!H106</f>
        <v>0</v>
      </c>
      <c r="H120" s="377">
        <f>'2.) Gewinn- und Verlustrechnung'!I106</f>
        <v>0</v>
      </c>
      <c r="I120" s="377">
        <f>'2.) Gewinn- und Verlustrechnung'!J106</f>
        <v>0</v>
      </c>
      <c r="J120" s="377">
        <f>'2.) Gewinn- und Verlustrechnung'!K106</f>
        <v>0</v>
      </c>
      <c r="K120" s="377">
        <f>'2.) Gewinn- und Verlustrechnung'!L106</f>
        <v>0</v>
      </c>
      <c r="L120" s="377">
        <f>'2.) Gewinn- und Verlustrechnung'!M106</f>
        <v>0</v>
      </c>
      <c r="M120" s="377">
        <f>'2.) Gewinn- und Verlustrechnung'!N106</f>
        <v>0</v>
      </c>
      <c r="N120" s="377">
        <f>'2.) Gewinn- und Verlustrechnung'!O106</f>
        <v>0</v>
      </c>
      <c r="O120" s="377">
        <f>'2.) Gewinn- und Verlustrechnung'!P106</f>
        <v>0</v>
      </c>
      <c r="P120" s="381">
        <f>'2.) Gewinn- und Verlustrechnung'!Q106</f>
        <v>0</v>
      </c>
      <c r="Q120" s="377">
        <f>'2.) Gewinn- und Verlustrechnung'!R106</f>
        <v>909.99999999999989</v>
      </c>
      <c r="R120" s="377">
        <f>'2.) Gewinn- und Verlustrechnung'!S106</f>
        <v>909.99999999999989</v>
      </c>
      <c r="S120" s="377">
        <f>'2.) Gewinn- und Verlustrechnung'!T106</f>
        <v>1049.5</v>
      </c>
      <c r="T120" s="377">
        <f>'2.) Gewinn- und Verlustrechnung'!U106</f>
        <v>1049.5</v>
      </c>
      <c r="U120" s="377">
        <f>'2.) Gewinn- und Verlustrechnung'!V106</f>
        <v>1049.5</v>
      </c>
      <c r="V120" s="377">
        <f>'2.) Gewinn- und Verlustrechnung'!W106</f>
        <v>1049.5</v>
      </c>
      <c r="W120" s="377">
        <f>'2.) Gewinn- und Verlustrechnung'!X106</f>
        <v>1049.5</v>
      </c>
      <c r="X120" s="377">
        <f>'2.) Gewinn- und Verlustrechnung'!Y106</f>
        <v>1049.5</v>
      </c>
      <c r="Y120" s="377">
        <f>'2.) Gewinn- und Verlustrechnung'!Z106</f>
        <v>1049.5</v>
      </c>
      <c r="Z120" s="377">
        <f>'2.) Gewinn- und Verlustrechnung'!AA106</f>
        <v>1049.5</v>
      </c>
      <c r="AA120" s="377">
        <f>'2.) Gewinn- und Verlustrechnung'!AB106</f>
        <v>1049.5</v>
      </c>
      <c r="AB120" s="377">
        <f>'2.) Gewinn- und Verlustrechnung'!AC106</f>
        <v>1049.5</v>
      </c>
      <c r="AC120" s="381">
        <f>'2.) Gewinn- und Verlustrechnung'!AD106</f>
        <v>12315</v>
      </c>
      <c r="AD120" s="377">
        <f>'2.) Gewinn- und Verlustrechnung'!AE106</f>
        <v>2974.5</v>
      </c>
      <c r="AE120" s="377">
        <f>'2.) Gewinn- und Verlustrechnung'!AF106</f>
        <v>2974.5</v>
      </c>
      <c r="AF120" s="377">
        <f>'2.) Gewinn- und Verlustrechnung'!AG106</f>
        <v>2974.5</v>
      </c>
      <c r="AG120" s="377">
        <f>'2.) Gewinn- und Verlustrechnung'!AH106</f>
        <v>2974.5</v>
      </c>
      <c r="AH120" s="377">
        <f>'2.) Gewinn- und Verlustrechnung'!AI106</f>
        <v>2974.5</v>
      </c>
      <c r="AI120" s="377">
        <f>'2.) Gewinn- und Verlustrechnung'!AJ106</f>
        <v>2974.5</v>
      </c>
      <c r="AJ120" s="377">
        <f>'2.) Gewinn- und Verlustrechnung'!AK106</f>
        <v>3464.5</v>
      </c>
      <c r="AK120" s="377">
        <f>'2.) Gewinn- und Verlustrechnung'!AL106</f>
        <v>3464.5</v>
      </c>
      <c r="AL120" s="377">
        <f>'2.) Gewinn- und Verlustrechnung'!AM106</f>
        <v>3464.5</v>
      </c>
      <c r="AM120" s="377">
        <f>'2.) Gewinn- und Verlustrechnung'!AN106</f>
        <v>3464.5</v>
      </c>
      <c r="AN120" s="377">
        <f>'2.) Gewinn- und Verlustrechnung'!AO106</f>
        <v>3464.5</v>
      </c>
      <c r="AO120" s="377">
        <f>'2.) Gewinn- und Verlustrechnung'!AP106</f>
        <v>3464.5</v>
      </c>
      <c r="AP120" s="384">
        <f>'2.) Gewinn- und Verlustrechnung'!AQ106</f>
        <v>38634</v>
      </c>
    </row>
    <row r="121" spans="1:42" s="242" customFormat="1" hidden="1" outlineLevel="1">
      <c r="A121" s="288"/>
      <c r="B121" s="341" t="str">
        <f>'2.) Gewinn- und Verlustrechnung'!B107</f>
        <v>Betriebsausstattung</v>
      </c>
      <c r="C121" s="319"/>
      <c r="D121" s="503"/>
      <c r="E121" s="503"/>
      <c r="F121" s="503"/>
      <c r="G121" s="503"/>
      <c r="H121" s="503"/>
      <c r="I121" s="503"/>
      <c r="J121" s="503"/>
      <c r="K121" s="503"/>
      <c r="L121" s="503"/>
      <c r="M121" s="503"/>
      <c r="N121" s="503"/>
      <c r="O121" s="504"/>
      <c r="P121" s="375"/>
      <c r="Q121" s="505"/>
      <c r="R121" s="503"/>
      <c r="S121" s="503"/>
      <c r="T121" s="503"/>
      <c r="U121" s="503"/>
      <c r="V121" s="503"/>
      <c r="W121" s="503"/>
      <c r="X121" s="503"/>
      <c r="Y121" s="503"/>
      <c r="Z121" s="503"/>
      <c r="AA121" s="503"/>
      <c r="AB121" s="504"/>
      <c r="AC121" s="375"/>
      <c r="AD121" s="505"/>
      <c r="AE121" s="503"/>
      <c r="AF121" s="503"/>
      <c r="AG121" s="503"/>
      <c r="AH121" s="503"/>
      <c r="AI121" s="503"/>
      <c r="AJ121" s="503"/>
      <c r="AK121" s="503"/>
      <c r="AL121" s="503"/>
      <c r="AM121" s="503"/>
      <c r="AN121" s="503"/>
      <c r="AO121" s="504"/>
      <c r="AP121" s="376"/>
    </row>
    <row r="122" spans="1:42" s="242" customFormat="1" hidden="1" outlineLevel="1">
      <c r="A122" s="288"/>
      <c r="B122" s="342">
        <f>'2.) Gewinn- und Verlustrechnung'!B108</f>
        <v>0</v>
      </c>
      <c r="C122" s="258" t="str">
        <f>'2.) Gewinn- und Verlustrechnung'!C108</f>
        <v>Miete/Raumkosten</v>
      </c>
      <c r="D122" s="377">
        <f>'2.) Gewinn- und Verlustrechnung'!E108</f>
        <v>0</v>
      </c>
      <c r="E122" s="377">
        <f>'2.) Gewinn- und Verlustrechnung'!F108</f>
        <v>0</v>
      </c>
      <c r="F122" s="377">
        <f>'2.) Gewinn- und Verlustrechnung'!G108</f>
        <v>0</v>
      </c>
      <c r="G122" s="377">
        <f>'2.) Gewinn- und Verlustrechnung'!H108</f>
        <v>400</v>
      </c>
      <c r="H122" s="377">
        <f>'2.) Gewinn- und Verlustrechnung'!I108</f>
        <v>400</v>
      </c>
      <c r="I122" s="377">
        <f>'2.) Gewinn- und Verlustrechnung'!J108</f>
        <v>400</v>
      </c>
      <c r="J122" s="377">
        <f>'2.) Gewinn- und Verlustrechnung'!K108</f>
        <v>400</v>
      </c>
      <c r="K122" s="377">
        <f>'2.) Gewinn- und Verlustrechnung'!L108</f>
        <v>400</v>
      </c>
      <c r="L122" s="377">
        <f>'2.) Gewinn- und Verlustrechnung'!M108</f>
        <v>400</v>
      </c>
      <c r="M122" s="377">
        <f>'2.) Gewinn- und Verlustrechnung'!N108</f>
        <v>400</v>
      </c>
      <c r="N122" s="377">
        <f>'2.) Gewinn- und Verlustrechnung'!O108</f>
        <v>400</v>
      </c>
      <c r="O122" s="377">
        <f>'2.) Gewinn- und Verlustrechnung'!P108</f>
        <v>400</v>
      </c>
      <c r="P122" s="381">
        <f>'2.) Gewinn- und Verlustrechnung'!Q108</f>
        <v>3600</v>
      </c>
      <c r="Q122" s="377">
        <f>'2.) Gewinn- und Verlustrechnung'!R108</f>
        <v>400</v>
      </c>
      <c r="R122" s="377">
        <f>'2.) Gewinn- und Verlustrechnung'!S108</f>
        <v>400</v>
      </c>
      <c r="S122" s="377">
        <f>'2.) Gewinn- und Verlustrechnung'!T108</f>
        <v>400</v>
      </c>
      <c r="T122" s="377">
        <f>'2.) Gewinn- und Verlustrechnung'!U108</f>
        <v>400</v>
      </c>
      <c r="U122" s="377">
        <f>'2.) Gewinn- und Verlustrechnung'!V108</f>
        <v>400</v>
      </c>
      <c r="V122" s="377">
        <f>'2.) Gewinn- und Verlustrechnung'!W108</f>
        <v>400</v>
      </c>
      <c r="W122" s="377">
        <f>'2.) Gewinn- und Verlustrechnung'!X108</f>
        <v>400</v>
      </c>
      <c r="X122" s="377">
        <f>'2.) Gewinn- und Verlustrechnung'!Y108</f>
        <v>400</v>
      </c>
      <c r="Y122" s="377">
        <f>'2.) Gewinn- und Verlustrechnung'!Z108</f>
        <v>400</v>
      </c>
      <c r="Z122" s="377">
        <f>'2.) Gewinn- und Verlustrechnung'!AA108</f>
        <v>400</v>
      </c>
      <c r="AA122" s="377">
        <f>'2.) Gewinn- und Verlustrechnung'!AB108</f>
        <v>400</v>
      </c>
      <c r="AB122" s="377">
        <f>'2.) Gewinn- und Verlustrechnung'!AC108</f>
        <v>400</v>
      </c>
      <c r="AC122" s="381">
        <f>'2.) Gewinn- und Verlustrechnung'!AD108</f>
        <v>4800</v>
      </c>
      <c r="AD122" s="377">
        <f>'2.) Gewinn- und Verlustrechnung'!AE108</f>
        <v>1000</v>
      </c>
      <c r="AE122" s="377">
        <f>'2.) Gewinn- und Verlustrechnung'!AF108</f>
        <v>1000</v>
      </c>
      <c r="AF122" s="377">
        <f>'2.) Gewinn- und Verlustrechnung'!AG108</f>
        <v>1000</v>
      </c>
      <c r="AG122" s="377">
        <f>'2.) Gewinn- und Verlustrechnung'!AH108</f>
        <v>1000</v>
      </c>
      <c r="AH122" s="377">
        <f>'2.) Gewinn- und Verlustrechnung'!AI108</f>
        <v>1000</v>
      </c>
      <c r="AI122" s="377">
        <f>'2.) Gewinn- und Verlustrechnung'!AJ108</f>
        <v>1000</v>
      </c>
      <c r="AJ122" s="377">
        <f>'2.) Gewinn- und Verlustrechnung'!AK108</f>
        <v>1000</v>
      </c>
      <c r="AK122" s="377">
        <f>'2.) Gewinn- und Verlustrechnung'!AL108</f>
        <v>1000</v>
      </c>
      <c r="AL122" s="377">
        <f>'2.) Gewinn- und Verlustrechnung'!AM108</f>
        <v>1000</v>
      </c>
      <c r="AM122" s="377">
        <f>'2.) Gewinn- und Verlustrechnung'!AN108</f>
        <v>1000</v>
      </c>
      <c r="AN122" s="377">
        <f>'2.) Gewinn- und Verlustrechnung'!AO108</f>
        <v>1000</v>
      </c>
      <c r="AO122" s="377">
        <f>'2.) Gewinn- und Verlustrechnung'!AP108</f>
        <v>1000</v>
      </c>
      <c r="AP122" s="384">
        <f>'2.) Gewinn- und Verlustrechnung'!AQ108</f>
        <v>12000</v>
      </c>
    </row>
    <row r="123" spans="1:42" s="242" customFormat="1" hidden="1" outlineLevel="1">
      <c r="A123" s="288"/>
      <c r="B123" s="342">
        <f>'2.) Gewinn- und Verlustrechnung'!B109</f>
        <v>0</v>
      </c>
      <c r="C123" s="258" t="str">
        <f>'2.) Gewinn- und Verlustrechnung'!C109</f>
        <v>Nebenkosten</v>
      </c>
      <c r="D123" s="377">
        <f>'2.) Gewinn- und Verlustrechnung'!E109</f>
        <v>0</v>
      </c>
      <c r="E123" s="377">
        <f>'2.) Gewinn- und Verlustrechnung'!F109</f>
        <v>0</v>
      </c>
      <c r="F123" s="377">
        <f>'2.) Gewinn- und Verlustrechnung'!G109</f>
        <v>0</v>
      </c>
      <c r="G123" s="377">
        <f>'2.) Gewinn- und Verlustrechnung'!H109</f>
        <v>30</v>
      </c>
      <c r="H123" s="377">
        <f>'2.) Gewinn- und Verlustrechnung'!I109</f>
        <v>30</v>
      </c>
      <c r="I123" s="377">
        <f>'2.) Gewinn- und Verlustrechnung'!J109</f>
        <v>30</v>
      </c>
      <c r="J123" s="377">
        <f>'2.) Gewinn- und Verlustrechnung'!K109</f>
        <v>30</v>
      </c>
      <c r="K123" s="377">
        <f>'2.) Gewinn- und Verlustrechnung'!L109</f>
        <v>30</v>
      </c>
      <c r="L123" s="377">
        <f>'2.) Gewinn- und Verlustrechnung'!M109</f>
        <v>30</v>
      </c>
      <c r="M123" s="377">
        <f>'2.) Gewinn- und Verlustrechnung'!N109</f>
        <v>30</v>
      </c>
      <c r="N123" s="377">
        <f>'2.) Gewinn- und Verlustrechnung'!O109</f>
        <v>30</v>
      </c>
      <c r="O123" s="377">
        <f>'2.) Gewinn- und Verlustrechnung'!P109</f>
        <v>30</v>
      </c>
      <c r="P123" s="381">
        <f>'2.) Gewinn- und Verlustrechnung'!Q109</f>
        <v>270</v>
      </c>
      <c r="Q123" s="377">
        <f>'2.) Gewinn- und Verlustrechnung'!R109</f>
        <v>30</v>
      </c>
      <c r="R123" s="377">
        <f>'2.) Gewinn- und Verlustrechnung'!S109</f>
        <v>30</v>
      </c>
      <c r="S123" s="377">
        <f>'2.) Gewinn- und Verlustrechnung'!T109</f>
        <v>30</v>
      </c>
      <c r="T123" s="377">
        <f>'2.) Gewinn- und Verlustrechnung'!U109</f>
        <v>30</v>
      </c>
      <c r="U123" s="377">
        <f>'2.) Gewinn- und Verlustrechnung'!V109</f>
        <v>30</v>
      </c>
      <c r="V123" s="377">
        <f>'2.) Gewinn- und Verlustrechnung'!W109</f>
        <v>30</v>
      </c>
      <c r="W123" s="377">
        <f>'2.) Gewinn- und Verlustrechnung'!X109</f>
        <v>30</v>
      </c>
      <c r="X123" s="377">
        <f>'2.) Gewinn- und Verlustrechnung'!Y109</f>
        <v>30</v>
      </c>
      <c r="Y123" s="377">
        <f>'2.) Gewinn- und Verlustrechnung'!Z109</f>
        <v>30</v>
      </c>
      <c r="Z123" s="377">
        <f>'2.) Gewinn- und Verlustrechnung'!AA109</f>
        <v>30</v>
      </c>
      <c r="AA123" s="377">
        <f>'2.) Gewinn- und Verlustrechnung'!AB109</f>
        <v>30</v>
      </c>
      <c r="AB123" s="377">
        <f>'2.) Gewinn- und Verlustrechnung'!AC109</f>
        <v>30</v>
      </c>
      <c r="AC123" s="381">
        <f>'2.) Gewinn- und Verlustrechnung'!AD109</f>
        <v>360</v>
      </c>
      <c r="AD123" s="377">
        <f>'2.) Gewinn- und Verlustrechnung'!AE109</f>
        <v>30</v>
      </c>
      <c r="AE123" s="377">
        <f>'2.) Gewinn- und Verlustrechnung'!AF109</f>
        <v>30</v>
      </c>
      <c r="AF123" s="377">
        <f>'2.) Gewinn- und Verlustrechnung'!AG109</f>
        <v>30</v>
      </c>
      <c r="AG123" s="377">
        <f>'2.) Gewinn- und Verlustrechnung'!AH109</f>
        <v>30</v>
      </c>
      <c r="AH123" s="377">
        <f>'2.) Gewinn- und Verlustrechnung'!AI109</f>
        <v>30</v>
      </c>
      <c r="AI123" s="377">
        <f>'2.) Gewinn- und Verlustrechnung'!AJ109</f>
        <v>30</v>
      </c>
      <c r="AJ123" s="377">
        <f>'2.) Gewinn- und Verlustrechnung'!AK109</f>
        <v>30</v>
      </c>
      <c r="AK123" s="377">
        <f>'2.) Gewinn- und Verlustrechnung'!AL109</f>
        <v>30</v>
      </c>
      <c r="AL123" s="377">
        <f>'2.) Gewinn- und Verlustrechnung'!AM109</f>
        <v>30</v>
      </c>
      <c r="AM123" s="377">
        <f>'2.) Gewinn- und Verlustrechnung'!AN109</f>
        <v>30</v>
      </c>
      <c r="AN123" s="377">
        <f>'2.) Gewinn- und Verlustrechnung'!AO109</f>
        <v>30</v>
      </c>
      <c r="AO123" s="377">
        <f>'2.) Gewinn- und Verlustrechnung'!AP109</f>
        <v>30</v>
      </c>
      <c r="AP123" s="384">
        <f>'2.) Gewinn- und Verlustrechnung'!AQ109</f>
        <v>360</v>
      </c>
    </row>
    <row r="124" spans="1:42" s="242" customFormat="1" hidden="1" outlineLevel="1">
      <c r="A124" s="288"/>
      <c r="B124" s="342">
        <f>'2.) Gewinn- und Verlustrechnung'!B110</f>
        <v>0</v>
      </c>
      <c r="C124" s="258" t="str">
        <f>'2.) Gewinn- und Verlustrechnung'!C110</f>
        <v>Verbauchsmaterialien (17)</v>
      </c>
      <c r="D124" s="377">
        <f>'2.) Gewinn- und Verlustrechnung'!E110</f>
        <v>35</v>
      </c>
      <c r="E124" s="377">
        <f>'2.) Gewinn- und Verlustrechnung'!F110</f>
        <v>35</v>
      </c>
      <c r="F124" s="377">
        <f>'2.) Gewinn- und Verlustrechnung'!G110</f>
        <v>35</v>
      </c>
      <c r="G124" s="377">
        <f>'2.) Gewinn- und Verlustrechnung'!H110</f>
        <v>35</v>
      </c>
      <c r="H124" s="377">
        <f>'2.) Gewinn- und Verlustrechnung'!I110</f>
        <v>35</v>
      </c>
      <c r="I124" s="377">
        <f>'2.) Gewinn- und Verlustrechnung'!J110</f>
        <v>35</v>
      </c>
      <c r="J124" s="377">
        <f>'2.) Gewinn- und Verlustrechnung'!K110</f>
        <v>35</v>
      </c>
      <c r="K124" s="377">
        <f>'2.) Gewinn- und Verlustrechnung'!L110</f>
        <v>35</v>
      </c>
      <c r="L124" s="377">
        <f>'2.) Gewinn- und Verlustrechnung'!M110</f>
        <v>35</v>
      </c>
      <c r="M124" s="377">
        <f>'2.) Gewinn- und Verlustrechnung'!N110</f>
        <v>35</v>
      </c>
      <c r="N124" s="377">
        <f>'2.) Gewinn- und Verlustrechnung'!O110</f>
        <v>35</v>
      </c>
      <c r="O124" s="377">
        <f>'2.) Gewinn- und Verlustrechnung'!P110</f>
        <v>35</v>
      </c>
      <c r="P124" s="381">
        <f>'2.) Gewinn- und Verlustrechnung'!Q110</f>
        <v>420</v>
      </c>
      <c r="Q124" s="377">
        <f>'2.) Gewinn- und Verlustrechnung'!R110</f>
        <v>35</v>
      </c>
      <c r="R124" s="377">
        <f>'2.) Gewinn- und Verlustrechnung'!S110</f>
        <v>35</v>
      </c>
      <c r="S124" s="377">
        <f>'2.) Gewinn- und Verlustrechnung'!T110</f>
        <v>35</v>
      </c>
      <c r="T124" s="377">
        <f>'2.) Gewinn- und Verlustrechnung'!U110</f>
        <v>35</v>
      </c>
      <c r="U124" s="377">
        <f>'2.) Gewinn- und Verlustrechnung'!V110</f>
        <v>35</v>
      </c>
      <c r="V124" s="377">
        <f>'2.) Gewinn- und Verlustrechnung'!W110</f>
        <v>35</v>
      </c>
      <c r="W124" s="377">
        <f>'2.) Gewinn- und Verlustrechnung'!X110</f>
        <v>35</v>
      </c>
      <c r="X124" s="377">
        <f>'2.) Gewinn- und Verlustrechnung'!Y110</f>
        <v>35</v>
      </c>
      <c r="Y124" s="377">
        <f>'2.) Gewinn- und Verlustrechnung'!Z110</f>
        <v>35</v>
      </c>
      <c r="Z124" s="377">
        <f>'2.) Gewinn- und Verlustrechnung'!AA110</f>
        <v>35</v>
      </c>
      <c r="AA124" s="377">
        <f>'2.) Gewinn- und Verlustrechnung'!AB110</f>
        <v>35</v>
      </c>
      <c r="AB124" s="377">
        <f>'2.) Gewinn- und Verlustrechnung'!AC110</f>
        <v>35</v>
      </c>
      <c r="AC124" s="381">
        <f>'2.) Gewinn- und Verlustrechnung'!AD110</f>
        <v>420</v>
      </c>
      <c r="AD124" s="377">
        <f>'2.) Gewinn- und Verlustrechnung'!AE110</f>
        <v>35</v>
      </c>
      <c r="AE124" s="377">
        <f>'2.) Gewinn- und Verlustrechnung'!AF110</f>
        <v>35</v>
      </c>
      <c r="AF124" s="377">
        <f>'2.) Gewinn- und Verlustrechnung'!AG110</f>
        <v>35</v>
      </c>
      <c r="AG124" s="377">
        <f>'2.) Gewinn- und Verlustrechnung'!AH110</f>
        <v>35</v>
      </c>
      <c r="AH124" s="377">
        <f>'2.) Gewinn- und Verlustrechnung'!AI110</f>
        <v>35</v>
      </c>
      <c r="AI124" s="377">
        <f>'2.) Gewinn- und Verlustrechnung'!AJ110</f>
        <v>35</v>
      </c>
      <c r="AJ124" s="377">
        <f>'2.) Gewinn- und Verlustrechnung'!AK110</f>
        <v>35</v>
      </c>
      <c r="AK124" s="377">
        <f>'2.) Gewinn- und Verlustrechnung'!AL110</f>
        <v>35</v>
      </c>
      <c r="AL124" s="377">
        <f>'2.) Gewinn- und Verlustrechnung'!AM110</f>
        <v>35</v>
      </c>
      <c r="AM124" s="377">
        <f>'2.) Gewinn- und Verlustrechnung'!AN110</f>
        <v>35</v>
      </c>
      <c r="AN124" s="377">
        <f>'2.) Gewinn- und Verlustrechnung'!AO110</f>
        <v>35</v>
      </c>
      <c r="AO124" s="377">
        <f>'2.) Gewinn- und Verlustrechnung'!AP110</f>
        <v>35</v>
      </c>
      <c r="AP124" s="384">
        <f>'2.) Gewinn- und Verlustrechnung'!AQ110</f>
        <v>420</v>
      </c>
    </row>
    <row r="125" spans="1:42" s="242" customFormat="1" hidden="1" outlineLevel="1">
      <c r="A125" s="288"/>
      <c r="B125" s="342">
        <f>'2.) Gewinn- und Verlustrechnung'!B111</f>
        <v>0</v>
      </c>
      <c r="C125" s="258" t="str">
        <f>'2.) Gewinn- und Verlustrechnung'!C111</f>
        <v>Telefon, Fax, Internet, Porto</v>
      </c>
      <c r="D125" s="377">
        <f>'2.) Gewinn- und Verlustrechnung'!E111</f>
        <v>40</v>
      </c>
      <c r="E125" s="377">
        <f>'2.) Gewinn- und Verlustrechnung'!F111</f>
        <v>40</v>
      </c>
      <c r="F125" s="377">
        <f>'2.) Gewinn- und Verlustrechnung'!G111</f>
        <v>40</v>
      </c>
      <c r="G125" s="377">
        <f>'2.) Gewinn- und Verlustrechnung'!H111</f>
        <v>40</v>
      </c>
      <c r="H125" s="377">
        <f>'2.) Gewinn- und Verlustrechnung'!I111</f>
        <v>40</v>
      </c>
      <c r="I125" s="377">
        <f>'2.) Gewinn- und Verlustrechnung'!J111</f>
        <v>40</v>
      </c>
      <c r="J125" s="377">
        <f>'2.) Gewinn- und Verlustrechnung'!K111</f>
        <v>40</v>
      </c>
      <c r="K125" s="377">
        <f>'2.) Gewinn- und Verlustrechnung'!L111</f>
        <v>40</v>
      </c>
      <c r="L125" s="377">
        <f>'2.) Gewinn- und Verlustrechnung'!M111</f>
        <v>40</v>
      </c>
      <c r="M125" s="377">
        <f>'2.) Gewinn- und Verlustrechnung'!N111</f>
        <v>40</v>
      </c>
      <c r="N125" s="377">
        <f>'2.) Gewinn- und Verlustrechnung'!O111</f>
        <v>40</v>
      </c>
      <c r="O125" s="377">
        <f>'2.) Gewinn- und Verlustrechnung'!P111</f>
        <v>40</v>
      </c>
      <c r="P125" s="381">
        <f>'2.) Gewinn- und Verlustrechnung'!Q111</f>
        <v>480</v>
      </c>
      <c r="Q125" s="377">
        <f>'2.) Gewinn- und Verlustrechnung'!R111</f>
        <v>40</v>
      </c>
      <c r="R125" s="377">
        <f>'2.) Gewinn- und Verlustrechnung'!S111</f>
        <v>40</v>
      </c>
      <c r="S125" s="377">
        <f>'2.) Gewinn- und Verlustrechnung'!T111</f>
        <v>40</v>
      </c>
      <c r="T125" s="377">
        <f>'2.) Gewinn- und Verlustrechnung'!U111</f>
        <v>40</v>
      </c>
      <c r="U125" s="377">
        <f>'2.) Gewinn- und Verlustrechnung'!V111</f>
        <v>40</v>
      </c>
      <c r="V125" s="377">
        <f>'2.) Gewinn- und Verlustrechnung'!W111</f>
        <v>40</v>
      </c>
      <c r="W125" s="377">
        <f>'2.) Gewinn- und Verlustrechnung'!X111</f>
        <v>40</v>
      </c>
      <c r="X125" s="377">
        <f>'2.) Gewinn- und Verlustrechnung'!Y111</f>
        <v>40</v>
      </c>
      <c r="Y125" s="377">
        <f>'2.) Gewinn- und Verlustrechnung'!Z111</f>
        <v>40</v>
      </c>
      <c r="Z125" s="377">
        <f>'2.) Gewinn- und Verlustrechnung'!AA111</f>
        <v>40</v>
      </c>
      <c r="AA125" s="377">
        <f>'2.) Gewinn- und Verlustrechnung'!AB111</f>
        <v>40</v>
      </c>
      <c r="AB125" s="377">
        <f>'2.) Gewinn- und Verlustrechnung'!AC111</f>
        <v>40</v>
      </c>
      <c r="AC125" s="381">
        <f>'2.) Gewinn- und Verlustrechnung'!AD111</f>
        <v>480</v>
      </c>
      <c r="AD125" s="377">
        <f>'2.) Gewinn- und Verlustrechnung'!AE111</f>
        <v>40</v>
      </c>
      <c r="AE125" s="377">
        <f>'2.) Gewinn- und Verlustrechnung'!AF111</f>
        <v>40</v>
      </c>
      <c r="AF125" s="377">
        <f>'2.) Gewinn- und Verlustrechnung'!AG111</f>
        <v>40</v>
      </c>
      <c r="AG125" s="377">
        <f>'2.) Gewinn- und Verlustrechnung'!AH111</f>
        <v>40</v>
      </c>
      <c r="AH125" s="377">
        <f>'2.) Gewinn- und Verlustrechnung'!AI111</f>
        <v>40</v>
      </c>
      <c r="AI125" s="377">
        <f>'2.) Gewinn- und Verlustrechnung'!AJ111</f>
        <v>40</v>
      </c>
      <c r="AJ125" s="377">
        <f>'2.) Gewinn- und Verlustrechnung'!AK111</f>
        <v>40</v>
      </c>
      <c r="AK125" s="377">
        <f>'2.) Gewinn- und Verlustrechnung'!AL111</f>
        <v>40</v>
      </c>
      <c r="AL125" s="377">
        <f>'2.) Gewinn- und Verlustrechnung'!AM111</f>
        <v>40</v>
      </c>
      <c r="AM125" s="377">
        <f>'2.) Gewinn- und Verlustrechnung'!AN111</f>
        <v>40</v>
      </c>
      <c r="AN125" s="377">
        <f>'2.) Gewinn- und Verlustrechnung'!AO111</f>
        <v>40</v>
      </c>
      <c r="AO125" s="377">
        <f>'2.) Gewinn- und Verlustrechnung'!AP111</f>
        <v>40</v>
      </c>
      <c r="AP125" s="384">
        <f>'2.) Gewinn- und Verlustrechnung'!AQ111</f>
        <v>480</v>
      </c>
    </row>
    <row r="126" spans="1:42" s="242" customFormat="1" hidden="1" outlineLevel="1">
      <c r="A126" s="288"/>
      <c r="B126" s="342">
        <f>'2.) Gewinn- und Verlustrechnung'!B112</f>
        <v>0</v>
      </c>
      <c r="C126" s="258" t="str">
        <f>'2.) Gewinn- und Verlustrechnung'!C112</f>
        <v>Fahrzeuge</v>
      </c>
      <c r="D126" s="377">
        <f>'2.) Gewinn- und Verlustrechnung'!E112</f>
        <v>0</v>
      </c>
      <c r="E126" s="377">
        <f>'2.) Gewinn- und Verlustrechnung'!F112</f>
        <v>0</v>
      </c>
      <c r="F126" s="377">
        <f>'2.) Gewinn- und Verlustrechnung'!G112</f>
        <v>0</v>
      </c>
      <c r="G126" s="377">
        <f>'2.) Gewinn- und Verlustrechnung'!H112</f>
        <v>0</v>
      </c>
      <c r="H126" s="377">
        <f>'2.) Gewinn- und Verlustrechnung'!I112</f>
        <v>0</v>
      </c>
      <c r="I126" s="377">
        <f>'2.) Gewinn- und Verlustrechnung'!J112</f>
        <v>0</v>
      </c>
      <c r="J126" s="377">
        <f>'2.) Gewinn- und Verlustrechnung'!K112</f>
        <v>0</v>
      </c>
      <c r="K126" s="377">
        <f>'2.) Gewinn- und Verlustrechnung'!L112</f>
        <v>0</v>
      </c>
      <c r="L126" s="377">
        <f>'2.) Gewinn- und Verlustrechnung'!M112</f>
        <v>0</v>
      </c>
      <c r="M126" s="377">
        <f>'2.) Gewinn- und Verlustrechnung'!N112</f>
        <v>0</v>
      </c>
      <c r="N126" s="377">
        <f>'2.) Gewinn- und Verlustrechnung'!O112</f>
        <v>0</v>
      </c>
      <c r="O126" s="377">
        <f>'2.) Gewinn- und Verlustrechnung'!P112</f>
        <v>0</v>
      </c>
      <c r="P126" s="381">
        <f>'2.) Gewinn- und Verlustrechnung'!Q112</f>
        <v>0</v>
      </c>
      <c r="Q126" s="377">
        <f>'2.) Gewinn- und Verlustrechnung'!R112</f>
        <v>0</v>
      </c>
      <c r="R126" s="377">
        <f>'2.) Gewinn- und Verlustrechnung'!S112</f>
        <v>0</v>
      </c>
      <c r="S126" s="377">
        <f>'2.) Gewinn- und Verlustrechnung'!T112</f>
        <v>0</v>
      </c>
      <c r="T126" s="377">
        <f>'2.) Gewinn- und Verlustrechnung'!U112</f>
        <v>0</v>
      </c>
      <c r="U126" s="377">
        <f>'2.) Gewinn- und Verlustrechnung'!V112</f>
        <v>0</v>
      </c>
      <c r="V126" s="377">
        <f>'2.) Gewinn- und Verlustrechnung'!W112</f>
        <v>0</v>
      </c>
      <c r="W126" s="377">
        <f>'2.) Gewinn- und Verlustrechnung'!X112</f>
        <v>0</v>
      </c>
      <c r="X126" s="377">
        <f>'2.) Gewinn- und Verlustrechnung'!Y112</f>
        <v>0</v>
      </c>
      <c r="Y126" s="377">
        <f>'2.) Gewinn- und Verlustrechnung'!Z112</f>
        <v>0</v>
      </c>
      <c r="Z126" s="377">
        <f>'2.) Gewinn- und Verlustrechnung'!AA112</f>
        <v>0</v>
      </c>
      <c r="AA126" s="377">
        <f>'2.) Gewinn- und Verlustrechnung'!AB112</f>
        <v>0</v>
      </c>
      <c r="AB126" s="377">
        <f>'2.) Gewinn- und Verlustrechnung'!AC112</f>
        <v>0</v>
      </c>
      <c r="AC126" s="381">
        <f>'2.) Gewinn- und Verlustrechnung'!AD112</f>
        <v>0</v>
      </c>
      <c r="AD126" s="377">
        <f>'2.) Gewinn- und Verlustrechnung'!AE112</f>
        <v>0</v>
      </c>
      <c r="AE126" s="377">
        <f>'2.) Gewinn- und Verlustrechnung'!AF112</f>
        <v>0</v>
      </c>
      <c r="AF126" s="377">
        <f>'2.) Gewinn- und Verlustrechnung'!AG112</f>
        <v>0</v>
      </c>
      <c r="AG126" s="377">
        <f>'2.) Gewinn- und Verlustrechnung'!AH112</f>
        <v>0</v>
      </c>
      <c r="AH126" s="377">
        <f>'2.) Gewinn- und Verlustrechnung'!AI112</f>
        <v>0</v>
      </c>
      <c r="AI126" s="377">
        <f>'2.) Gewinn- und Verlustrechnung'!AJ112</f>
        <v>0</v>
      </c>
      <c r="AJ126" s="377">
        <f>'2.) Gewinn- und Verlustrechnung'!AK112</f>
        <v>0</v>
      </c>
      <c r="AK126" s="377">
        <f>'2.) Gewinn- und Verlustrechnung'!AL112</f>
        <v>0</v>
      </c>
      <c r="AL126" s="377">
        <f>'2.) Gewinn- und Verlustrechnung'!AM112</f>
        <v>0</v>
      </c>
      <c r="AM126" s="377">
        <f>'2.) Gewinn- und Verlustrechnung'!AN112</f>
        <v>0</v>
      </c>
      <c r="AN126" s="377">
        <f>'2.) Gewinn- und Verlustrechnung'!AO112</f>
        <v>0</v>
      </c>
      <c r="AO126" s="377">
        <f>'2.) Gewinn- und Verlustrechnung'!AP112</f>
        <v>0</v>
      </c>
      <c r="AP126" s="384">
        <f>'2.) Gewinn- und Verlustrechnung'!AQ112</f>
        <v>0</v>
      </c>
    </row>
    <row r="127" spans="1:42" s="242" customFormat="1" hidden="1" outlineLevel="1">
      <c r="A127" s="288"/>
      <c r="B127" s="342">
        <f>'2.) Gewinn- und Verlustrechnung'!B113</f>
        <v>0</v>
      </c>
      <c r="C127" s="258" t="str">
        <f>'2.) Gewinn- und Verlustrechnung'!C113</f>
        <v>Versicherungen</v>
      </c>
      <c r="D127" s="377">
        <f>'2.) Gewinn- und Verlustrechnung'!E113</f>
        <v>0</v>
      </c>
      <c r="E127" s="377">
        <f>'2.) Gewinn- und Verlustrechnung'!F113</f>
        <v>0</v>
      </c>
      <c r="F127" s="377">
        <f>'2.) Gewinn- und Verlustrechnung'!G113</f>
        <v>0</v>
      </c>
      <c r="G127" s="377">
        <f>'2.) Gewinn- und Verlustrechnung'!H113</f>
        <v>200</v>
      </c>
      <c r="H127" s="377">
        <f>'2.) Gewinn- und Verlustrechnung'!I113</f>
        <v>0</v>
      </c>
      <c r="I127" s="377">
        <f>'2.) Gewinn- und Verlustrechnung'!J113</f>
        <v>0</v>
      </c>
      <c r="J127" s="377">
        <f>'2.) Gewinn- und Verlustrechnung'!K113</f>
        <v>0</v>
      </c>
      <c r="K127" s="377">
        <f>'2.) Gewinn- und Verlustrechnung'!L113</f>
        <v>0</v>
      </c>
      <c r="L127" s="377">
        <f>'2.) Gewinn- und Verlustrechnung'!M113</f>
        <v>0</v>
      </c>
      <c r="M127" s="377">
        <f>'2.) Gewinn- und Verlustrechnung'!N113</f>
        <v>0</v>
      </c>
      <c r="N127" s="377">
        <f>'2.) Gewinn- und Verlustrechnung'!O113</f>
        <v>0</v>
      </c>
      <c r="O127" s="377">
        <f>'2.) Gewinn- und Verlustrechnung'!P113</f>
        <v>0</v>
      </c>
      <c r="P127" s="381">
        <f>'2.) Gewinn- und Verlustrechnung'!Q113</f>
        <v>200</v>
      </c>
      <c r="Q127" s="377">
        <f>'2.) Gewinn- und Verlustrechnung'!R113</f>
        <v>0</v>
      </c>
      <c r="R127" s="377">
        <f>'2.) Gewinn- und Verlustrechnung'!S113</f>
        <v>0</v>
      </c>
      <c r="S127" s="377">
        <f>'2.) Gewinn- und Verlustrechnung'!T113</f>
        <v>0</v>
      </c>
      <c r="T127" s="377">
        <f>'2.) Gewinn- und Verlustrechnung'!U113</f>
        <v>200</v>
      </c>
      <c r="U127" s="377">
        <f>'2.) Gewinn- und Verlustrechnung'!V113</f>
        <v>0</v>
      </c>
      <c r="V127" s="377">
        <f>'2.) Gewinn- und Verlustrechnung'!W113</f>
        <v>0</v>
      </c>
      <c r="W127" s="377">
        <f>'2.) Gewinn- und Verlustrechnung'!X113</f>
        <v>0</v>
      </c>
      <c r="X127" s="377">
        <f>'2.) Gewinn- und Verlustrechnung'!Y113</f>
        <v>0</v>
      </c>
      <c r="Y127" s="377">
        <f>'2.) Gewinn- und Verlustrechnung'!Z113</f>
        <v>0</v>
      </c>
      <c r="Z127" s="377">
        <f>'2.) Gewinn- und Verlustrechnung'!AA113</f>
        <v>0</v>
      </c>
      <c r="AA127" s="377">
        <f>'2.) Gewinn- und Verlustrechnung'!AB113</f>
        <v>0</v>
      </c>
      <c r="AB127" s="377">
        <f>'2.) Gewinn- und Verlustrechnung'!AC113</f>
        <v>0</v>
      </c>
      <c r="AC127" s="381">
        <f>'2.) Gewinn- und Verlustrechnung'!AD113</f>
        <v>200</v>
      </c>
      <c r="AD127" s="377">
        <f>'2.) Gewinn- und Verlustrechnung'!AE113</f>
        <v>0</v>
      </c>
      <c r="AE127" s="377">
        <f>'2.) Gewinn- und Verlustrechnung'!AF113</f>
        <v>0</v>
      </c>
      <c r="AF127" s="377">
        <f>'2.) Gewinn- und Verlustrechnung'!AG113</f>
        <v>0</v>
      </c>
      <c r="AG127" s="377">
        <f>'2.) Gewinn- und Verlustrechnung'!AH113</f>
        <v>350</v>
      </c>
      <c r="AH127" s="377">
        <f>'2.) Gewinn- und Verlustrechnung'!AI113</f>
        <v>0</v>
      </c>
      <c r="AI127" s="377">
        <f>'2.) Gewinn- und Verlustrechnung'!AJ113</f>
        <v>0</v>
      </c>
      <c r="AJ127" s="377">
        <f>'2.) Gewinn- und Verlustrechnung'!AK113</f>
        <v>0</v>
      </c>
      <c r="AK127" s="377">
        <f>'2.) Gewinn- und Verlustrechnung'!AL113</f>
        <v>0</v>
      </c>
      <c r="AL127" s="377">
        <f>'2.) Gewinn- und Verlustrechnung'!AM113</f>
        <v>0</v>
      </c>
      <c r="AM127" s="377">
        <f>'2.) Gewinn- und Verlustrechnung'!AN113</f>
        <v>0</v>
      </c>
      <c r="AN127" s="377">
        <f>'2.) Gewinn- und Verlustrechnung'!AO113</f>
        <v>0</v>
      </c>
      <c r="AO127" s="377">
        <f>'2.) Gewinn- und Verlustrechnung'!AP113</f>
        <v>0</v>
      </c>
      <c r="AP127" s="384">
        <f>'2.) Gewinn- und Verlustrechnung'!AQ113</f>
        <v>350</v>
      </c>
    </row>
    <row r="128" spans="1:42" s="242" customFormat="1" hidden="1" outlineLevel="1">
      <c r="A128" s="288"/>
      <c r="B128" s="342">
        <f>'2.) Gewinn- und Verlustrechnung'!B114</f>
        <v>0</v>
      </c>
      <c r="C128" s="258" t="str">
        <f>'2.) Gewinn- und Verlustrechnung'!C114</f>
        <v>Vorsteuer</v>
      </c>
      <c r="D128" s="377">
        <f>'2.) Gewinn- und Verlustrechnung'!E114</f>
        <v>14.25</v>
      </c>
      <c r="E128" s="377">
        <f>'2.) Gewinn- und Verlustrechnung'!F114</f>
        <v>14.25</v>
      </c>
      <c r="F128" s="377">
        <f>'2.) Gewinn- und Verlustrechnung'!G114</f>
        <v>14.25</v>
      </c>
      <c r="G128" s="377">
        <f>'2.) Gewinn- und Verlustrechnung'!H114</f>
        <v>57.95</v>
      </c>
      <c r="H128" s="377">
        <f>'2.) Gewinn- und Verlustrechnung'!I114</f>
        <v>19.950000000000003</v>
      </c>
      <c r="I128" s="377">
        <f>'2.) Gewinn- und Verlustrechnung'!J114</f>
        <v>19.950000000000003</v>
      </c>
      <c r="J128" s="377">
        <f>'2.) Gewinn- und Verlustrechnung'!K114</f>
        <v>19.950000000000003</v>
      </c>
      <c r="K128" s="377">
        <f>'2.) Gewinn- und Verlustrechnung'!L114</f>
        <v>19.950000000000003</v>
      </c>
      <c r="L128" s="377">
        <f>'2.) Gewinn- und Verlustrechnung'!M114</f>
        <v>19.950000000000003</v>
      </c>
      <c r="M128" s="377">
        <f>'2.) Gewinn- und Verlustrechnung'!N114</f>
        <v>19.950000000000003</v>
      </c>
      <c r="N128" s="377">
        <f>'2.) Gewinn- und Verlustrechnung'!O114</f>
        <v>19.950000000000003</v>
      </c>
      <c r="O128" s="377">
        <f>'2.) Gewinn- und Verlustrechnung'!P114</f>
        <v>19.950000000000003</v>
      </c>
      <c r="P128" s="381">
        <f>'2.) Gewinn- und Verlustrechnung'!Q114</f>
        <v>260.29999999999995</v>
      </c>
      <c r="Q128" s="377">
        <f>'2.) Gewinn- und Verlustrechnung'!R114</f>
        <v>19.950000000000003</v>
      </c>
      <c r="R128" s="377">
        <f>'2.) Gewinn- und Verlustrechnung'!S114</f>
        <v>19.950000000000003</v>
      </c>
      <c r="S128" s="377">
        <f>'2.) Gewinn- und Verlustrechnung'!T114</f>
        <v>19.950000000000003</v>
      </c>
      <c r="T128" s="377">
        <f>'2.) Gewinn- und Verlustrechnung'!U114</f>
        <v>57.95</v>
      </c>
      <c r="U128" s="377">
        <f>'2.) Gewinn- und Verlustrechnung'!V114</f>
        <v>19.950000000000003</v>
      </c>
      <c r="V128" s="377">
        <f>'2.) Gewinn- und Verlustrechnung'!W114</f>
        <v>19.950000000000003</v>
      </c>
      <c r="W128" s="377">
        <f>'2.) Gewinn- und Verlustrechnung'!X114</f>
        <v>19.950000000000003</v>
      </c>
      <c r="X128" s="377">
        <f>'2.) Gewinn- und Verlustrechnung'!Y114</f>
        <v>19.950000000000003</v>
      </c>
      <c r="Y128" s="377">
        <f>'2.) Gewinn- und Verlustrechnung'!Z114</f>
        <v>19.950000000000003</v>
      </c>
      <c r="Z128" s="377">
        <f>'2.) Gewinn- und Verlustrechnung'!AA114</f>
        <v>19.950000000000003</v>
      </c>
      <c r="AA128" s="377">
        <f>'2.) Gewinn- und Verlustrechnung'!AB114</f>
        <v>19.950000000000003</v>
      </c>
      <c r="AB128" s="377">
        <f>'2.) Gewinn- und Verlustrechnung'!AC114</f>
        <v>19.950000000000003</v>
      </c>
      <c r="AC128" s="381">
        <f>'2.) Gewinn- und Verlustrechnung'!AD114</f>
        <v>277.39999999999992</v>
      </c>
      <c r="AD128" s="377">
        <f>'2.) Gewinn- und Verlustrechnung'!AE114</f>
        <v>19.950000000000003</v>
      </c>
      <c r="AE128" s="377">
        <f>'2.) Gewinn- und Verlustrechnung'!AF114</f>
        <v>19.950000000000003</v>
      </c>
      <c r="AF128" s="377">
        <f>'2.) Gewinn- und Verlustrechnung'!AG114</f>
        <v>19.950000000000003</v>
      </c>
      <c r="AG128" s="377">
        <f>'2.) Gewinn- und Verlustrechnung'!AH114</f>
        <v>86.45</v>
      </c>
      <c r="AH128" s="377">
        <f>'2.) Gewinn- und Verlustrechnung'!AI114</f>
        <v>19.950000000000003</v>
      </c>
      <c r="AI128" s="377">
        <f>'2.) Gewinn- und Verlustrechnung'!AJ114</f>
        <v>19.950000000000003</v>
      </c>
      <c r="AJ128" s="377">
        <f>'2.) Gewinn- und Verlustrechnung'!AK114</f>
        <v>19.950000000000003</v>
      </c>
      <c r="AK128" s="377">
        <f>'2.) Gewinn- und Verlustrechnung'!AL114</f>
        <v>19.950000000000003</v>
      </c>
      <c r="AL128" s="377">
        <f>'2.) Gewinn- und Verlustrechnung'!AM114</f>
        <v>19.950000000000003</v>
      </c>
      <c r="AM128" s="377">
        <f>'2.) Gewinn- und Verlustrechnung'!AN114</f>
        <v>19.950000000000003</v>
      </c>
      <c r="AN128" s="377">
        <f>'2.) Gewinn- und Verlustrechnung'!AO114</f>
        <v>19.950000000000003</v>
      </c>
      <c r="AO128" s="377">
        <f>'2.) Gewinn- und Verlustrechnung'!AP114</f>
        <v>19.950000000000003</v>
      </c>
      <c r="AP128" s="384">
        <f>'2.) Gewinn- und Verlustrechnung'!AQ114</f>
        <v>305.89999999999992</v>
      </c>
    </row>
    <row r="129" spans="1:42" s="242" customFormat="1" hidden="1" outlineLevel="1">
      <c r="A129" s="288"/>
      <c r="B129" s="341" t="str">
        <f>'2.) Gewinn- und Verlustrechnung'!B115</f>
        <v>Werbung</v>
      </c>
      <c r="C129" s="319"/>
      <c r="D129" s="503"/>
      <c r="E129" s="503"/>
      <c r="F129" s="503"/>
      <c r="G129" s="503"/>
      <c r="H129" s="503"/>
      <c r="I129" s="503"/>
      <c r="J129" s="503"/>
      <c r="K129" s="503"/>
      <c r="L129" s="503"/>
      <c r="M129" s="503"/>
      <c r="N129" s="503"/>
      <c r="O129" s="504"/>
      <c r="P129" s="375"/>
      <c r="Q129" s="505"/>
      <c r="R129" s="503"/>
      <c r="S129" s="503"/>
      <c r="T129" s="503"/>
      <c r="U129" s="503"/>
      <c r="V129" s="503"/>
      <c r="W129" s="503"/>
      <c r="X129" s="503"/>
      <c r="Y129" s="503"/>
      <c r="Z129" s="503"/>
      <c r="AA129" s="503"/>
      <c r="AB129" s="504"/>
      <c r="AC129" s="375"/>
      <c r="AD129" s="505"/>
      <c r="AE129" s="503"/>
      <c r="AF129" s="503"/>
      <c r="AG129" s="503"/>
      <c r="AH129" s="503"/>
      <c r="AI129" s="503"/>
      <c r="AJ129" s="503"/>
      <c r="AK129" s="503"/>
      <c r="AL129" s="503"/>
      <c r="AM129" s="503"/>
      <c r="AN129" s="503"/>
      <c r="AO129" s="504"/>
      <c r="AP129" s="376"/>
    </row>
    <row r="130" spans="1:42" s="242" customFormat="1" hidden="1" outlineLevel="1">
      <c r="A130" s="288"/>
      <c r="B130" s="342">
        <f>'2.) Gewinn- und Verlustrechnung'!B116</f>
        <v>0</v>
      </c>
      <c r="C130" s="258" t="str">
        <f>'2.) Gewinn- und Verlustrechnung'!C116</f>
        <v>Marketingkosten</v>
      </c>
      <c r="D130" s="377">
        <f>'2.) Gewinn- und Verlustrechnung'!E116</f>
        <v>0</v>
      </c>
      <c r="E130" s="377">
        <f>'2.) Gewinn- und Verlustrechnung'!F116</f>
        <v>0</v>
      </c>
      <c r="F130" s="377">
        <f>'2.) Gewinn- und Verlustrechnung'!G116</f>
        <v>0</v>
      </c>
      <c r="G130" s="377">
        <f>'2.) Gewinn- und Verlustrechnung'!H116</f>
        <v>0</v>
      </c>
      <c r="H130" s="377">
        <f>'2.) Gewinn- und Verlustrechnung'!I116</f>
        <v>50</v>
      </c>
      <c r="I130" s="377">
        <f>'2.) Gewinn- und Verlustrechnung'!J116</f>
        <v>50</v>
      </c>
      <c r="J130" s="377">
        <f>'2.) Gewinn- und Verlustrechnung'!K116</f>
        <v>50</v>
      </c>
      <c r="K130" s="377">
        <f>'2.) Gewinn- und Verlustrechnung'!L116</f>
        <v>100</v>
      </c>
      <c r="L130" s="377">
        <f>'2.) Gewinn- und Verlustrechnung'!M116</f>
        <v>200</v>
      </c>
      <c r="M130" s="377">
        <f>'2.) Gewinn- und Verlustrechnung'!N116</f>
        <v>500</v>
      </c>
      <c r="N130" s="377">
        <f>'2.) Gewinn- und Verlustrechnung'!O116</f>
        <v>500</v>
      </c>
      <c r="O130" s="377">
        <f>'2.) Gewinn- und Verlustrechnung'!P116</f>
        <v>2000</v>
      </c>
      <c r="P130" s="381">
        <f>'2.) Gewinn- und Verlustrechnung'!Q116</f>
        <v>3450</v>
      </c>
      <c r="Q130" s="377">
        <f>'2.) Gewinn- und Verlustrechnung'!R116</f>
        <v>100</v>
      </c>
      <c r="R130" s="377">
        <f>'2.) Gewinn- und Verlustrechnung'!S116</f>
        <v>100</v>
      </c>
      <c r="S130" s="377">
        <f>'2.) Gewinn- und Verlustrechnung'!T116</f>
        <v>100</v>
      </c>
      <c r="T130" s="377">
        <f>'2.) Gewinn- und Verlustrechnung'!U116</f>
        <v>300</v>
      </c>
      <c r="U130" s="377">
        <f>'2.) Gewinn- und Verlustrechnung'!V116</f>
        <v>300</v>
      </c>
      <c r="V130" s="377">
        <f>'2.) Gewinn- und Verlustrechnung'!W116</f>
        <v>300</v>
      </c>
      <c r="W130" s="377">
        <f>'2.) Gewinn- und Verlustrechnung'!X116</f>
        <v>1000</v>
      </c>
      <c r="X130" s="377">
        <f>'2.) Gewinn- und Verlustrechnung'!Y116</f>
        <v>1500</v>
      </c>
      <c r="Y130" s="377">
        <f>'2.) Gewinn- und Verlustrechnung'!Z116</f>
        <v>2000</v>
      </c>
      <c r="Z130" s="377">
        <f>'2.) Gewinn- und Verlustrechnung'!AA116</f>
        <v>3000</v>
      </c>
      <c r="AA130" s="377">
        <f>'2.) Gewinn- und Verlustrechnung'!AB116</f>
        <v>3000</v>
      </c>
      <c r="AB130" s="377">
        <f>'2.) Gewinn- und Verlustrechnung'!AC116</f>
        <v>3000</v>
      </c>
      <c r="AC130" s="381">
        <f>'2.) Gewinn- und Verlustrechnung'!AD116</f>
        <v>14700</v>
      </c>
      <c r="AD130" s="377">
        <f>'2.) Gewinn- und Verlustrechnung'!AE116</f>
        <v>3000</v>
      </c>
      <c r="AE130" s="377">
        <f>'2.) Gewinn- und Verlustrechnung'!AF116</f>
        <v>3000</v>
      </c>
      <c r="AF130" s="377">
        <f>'2.) Gewinn- und Verlustrechnung'!AG116</f>
        <v>3000</v>
      </c>
      <c r="AG130" s="377">
        <f>'2.) Gewinn- und Verlustrechnung'!AH116</f>
        <v>3000</v>
      </c>
      <c r="AH130" s="377">
        <f>'2.) Gewinn- und Verlustrechnung'!AI116</f>
        <v>6000</v>
      </c>
      <c r="AI130" s="377">
        <f>'2.) Gewinn- und Verlustrechnung'!AJ116</f>
        <v>10000</v>
      </c>
      <c r="AJ130" s="377">
        <f>'2.) Gewinn- und Verlustrechnung'!AK116</f>
        <v>10000</v>
      </c>
      <c r="AK130" s="377">
        <f>'2.) Gewinn- und Verlustrechnung'!AL116</f>
        <v>15000</v>
      </c>
      <c r="AL130" s="377">
        <f>'2.) Gewinn- und Verlustrechnung'!AM116</f>
        <v>15000</v>
      </c>
      <c r="AM130" s="377">
        <f>'2.) Gewinn- und Verlustrechnung'!AN116</f>
        <v>20000</v>
      </c>
      <c r="AN130" s="377">
        <f>'2.) Gewinn- und Verlustrechnung'!AO116</f>
        <v>20000</v>
      </c>
      <c r="AO130" s="377">
        <f>'2.) Gewinn- und Verlustrechnung'!AP116</f>
        <v>20000</v>
      </c>
      <c r="AP130" s="384">
        <f>'2.) Gewinn- und Verlustrechnung'!AQ116</f>
        <v>128000</v>
      </c>
    </row>
    <row r="131" spans="1:42" s="242" customFormat="1" hidden="1" outlineLevel="1">
      <c r="A131" s="288"/>
      <c r="B131" s="342">
        <f>'2.) Gewinn- und Verlustrechnung'!B117</f>
        <v>0</v>
      </c>
      <c r="C131" s="258" t="str">
        <f>'2.) Gewinn- und Verlustrechnung'!C117</f>
        <v>Vertriebskosten</v>
      </c>
      <c r="D131" s="377">
        <f>'2.) Gewinn- und Verlustrechnung'!E117</f>
        <v>0</v>
      </c>
      <c r="E131" s="377">
        <f>'2.) Gewinn- und Verlustrechnung'!F117</f>
        <v>0</v>
      </c>
      <c r="F131" s="377">
        <f>'2.) Gewinn- und Verlustrechnung'!G117</f>
        <v>0</v>
      </c>
      <c r="G131" s="377">
        <f>'2.) Gewinn- und Verlustrechnung'!H117</f>
        <v>0</v>
      </c>
      <c r="H131" s="377">
        <f>'2.) Gewinn- und Verlustrechnung'!I117</f>
        <v>0</v>
      </c>
      <c r="I131" s="377">
        <f>'2.) Gewinn- und Verlustrechnung'!J117</f>
        <v>0</v>
      </c>
      <c r="J131" s="377">
        <f>'2.) Gewinn- und Verlustrechnung'!K117</f>
        <v>0</v>
      </c>
      <c r="K131" s="377">
        <f>'2.) Gewinn- und Verlustrechnung'!L117</f>
        <v>0</v>
      </c>
      <c r="L131" s="377">
        <f>'2.) Gewinn- und Verlustrechnung'!M117</f>
        <v>0</v>
      </c>
      <c r="M131" s="377">
        <f>'2.) Gewinn- und Verlustrechnung'!N117</f>
        <v>0</v>
      </c>
      <c r="N131" s="377">
        <f>'2.) Gewinn- und Verlustrechnung'!O117</f>
        <v>0</v>
      </c>
      <c r="O131" s="377">
        <f>'2.) Gewinn- und Verlustrechnung'!P117</f>
        <v>0</v>
      </c>
      <c r="P131" s="381">
        <f>'2.) Gewinn- und Verlustrechnung'!Q117</f>
        <v>0</v>
      </c>
      <c r="Q131" s="377">
        <f>'2.) Gewinn- und Verlustrechnung'!R117</f>
        <v>0</v>
      </c>
      <c r="R131" s="377">
        <f>'2.) Gewinn- und Verlustrechnung'!S117</f>
        <v>0</v>
      </c>
      <c r="S131" s="377">
        <f>'2.) Gewinn- und Verlustrechnung'!T117</f>
        <v>0</v>
      </c>
      <c r="T131" s="377">
        <f>'2.) Gewinn- und Verlustrechnung'!U117</f>
        <v>0</v>
      </c>
      <c r="U131" s="377">
        <f>'2.) Gewinn- und Verlustrechnung'!V117</f>
        <v>0</v>
      </c>
      <c r="V131" s="377">
        <f>'2.) Gewinn- und Verlustrechnung'!W117</f>
        <v>0</v>
      </c>
      <c r="W131" s="377">
        <f>'2.) Gewinn- und Verlustrechnung'!X117</f>
        <v>0</v>
      </c>
      <c r="X131" s="377">
        <f>'2.) Gewinn- und Verlustrechnung'!Y117</f>
        <v>0</v>
      </c>
      <c r="Y131" s="377">
        <f>'2.) Gewinn- und Verlustrechnung'!Z117</f>
        <v>0</v>
      </c>
      <c r="Z131" s="377">
        <f>'2.) Gewinn- und Verlustrechnung'!AA117</f>
        <v>0</v>
      </c>
      <c r="AA131" s="377">
        <f>'2.) Gewinn- und Verlustrechnung'!AB117</f>
        <v>0</v>
      </c>
      <c r="AB131" s="377">
        <f>'2.) Gewinn- und Verlustrechnung'!AC117</f>
        <v>0</v>
      </c>
      <c r="AC131" s="381">
        <f>'2.) Gewinn- und Verlustrechnung'!AD117</f>
        <v>0</v>
      </c>
      <c r="AD131" s="377">
        <f>'2.) Gewinn- und Verlustrechnung'!AE117</f>
        <v>0</v>
      </c>
      <c r="AE131" s="377">
        <f>'2.) Gewinn- und Verlustrechnung'!AF117</f>
        <v>0</v>
      </c>
      <c r="AF131" s="377">
        <f>'2.) Gewinn- und Verlustrechnung'!AG117</f>
        <v>0</v>
      </c>
      <c r="AG131" s="377">
        <f>'2.) Gewinn- und Verlustrechnung'!AH117</f>
        <v>0</v>
      </c>
      <c r="AH131" s="377">
        <f>'2.) Gewinn- und Verlustrechnung'!AI117</f>
        <v>0</v>
      </c>
      <c r="AI131" s="377">
        <f>'2.) Gewinn- und Verlustrechnung'!AJ117</f>
        <v>0</v>
      </c>
      <c r="AJ131" s="377">
        <f>'2.) Gewinn- und Verlustrechnung'!AK117</f>
        <v>0</v>
      </c>
      <c r="AK131" s="377">
        <f>'2.) Gewinn- und Verlustrechnung'!AL117</f>
        <v>0</v>
      </c>
      <c r="AL131" s="377">
        <f>'2.) Gewinn- und Verlustrechnung'!AM117</f>
        <v>0</v>
      </c>
      <c r="AM131" s="377">
        <f>'2.) Gewinn- und Verlustrechnung'!AN117</f>
        <v>0</v>
      </c>
      <c r="AN131" s="377">
        <f>'2.) Gewinn- und Verlustrechnung'!AO117</f>
        <v>0</v>
      </c>
      <c r="AO131" s="377">
        <f>'2.) Gewinn- und Verlustrechnung'!AP117</f>
        <v>0</v>
      </c>
      <c r="AP131" s="384">
        <f>'2.) Gewinn- und Verlustrechnung'!AQ117</f>
        <v>0</v>
      </c>
    </row>
    <row r="132" spans="1:42" s="242" customFormat="1" hidden="1" outlineLevel="1">
      <c r="A132" s="288"/>
      <c r="B132" s="342">
        <f>'2.) Gewinn- und Verlustrechnung'!B118</f>
        <v>0</v>
      </c>
      <c r="C132" s="258" t="str">
        <f>'2.) Gewinn- und Verlustrechnung'!C118</f>
        <v>Reisekosten</v>
      </c>
      <c r="D132" s="377">
        <f>'2.) Gewinn- und Verlustrechnung'!E118</f>
        <v>0</v>
      </c>
      <c r="E132" s="377">
        <f>'2.) Gewinn- und Verlustrechnung'!F118</f>
        <v>0</v>
      </c>
      <c r="F132" s="377">
        <f>'2.) Gewinn- und Verlustrechnung'!G118</f>
        <v>100</v>
      </c>
      <c r="G132" s="377">
        <f>'2.) Gewinn- und Verlustrechnung'!H118</f>
        <v>0</v>
      </c>
      <c r="H132" s="377">
        <f>'2.) Gewinn- und Verlustrechnung'!I118</f>
        <v>0</v>
      </c>
      <c r="I132" s="377">
        <f>'2.) Gewinn- und Verlustrechnung'!J118</f>
        <v>0</v>
      </c>
      <c r="J132" s="377">
        <f>'2.) Gewinn- und Verlustrechnung'!K118</f>
        <v>0</v>
      </c>
      <c r="K132" s="377">
        <f>'2.) Gewinn- und Verlustrechnung'!L118</f>
        <v>0</v>
      </c>
      <c r="L132" s="377">
        <f>'2.) Gewinn- und Verlustrechnung'!M118</f>
        <v>200</v>
      </c>
      <c r="M132" s="377">
        <f>'2.) Gewinn- und Verlustrechnung'!N118</f>
        <v>200</v>
      </c>
      <c r="N132" s="377">
        <f>'2.) Gewinn- und Verlustrechnung'!O118</f>
        <v>200</v>
      </c>
      <c r="O132" s="377">
        <f>'2.) Gewinn- und Verlustrechnung'!P118</f>
        <v>200</v>
      </c>
      <c r="P132" s="381">
        <f>'2.) Gewinn- und Verlustrechnung'!Q118</f>
        <v>900</v>
      </c>
      <c r="Q132" s="377">
        <f>'2.) Gewinn- und Verlustrechnung'!R118</f>
        <v>300</v>
      </c>
      <c r="R132" s="377">
        <f>'2.) Gewinn- und Verlustrechnung'!S118</f>
        <v>300</v>
      </c>
      <c r="S132" s="377">
        <f>'2.) Gewinn- und Verlustrechnung'!T118</f>
        <v>300</v>
      </c>
      <c r="T132" s="377">
        <f>'2.) Gewinn- und Verlustrechnung'!U118</f>
        <v>300</v>
      </c>
      <c r="U132" s="377">
        <f>'2.) Gewinn- und Verlustrechnung'!V118</f>
        <v>300</v>
      </c>
      <c r="V132" s="377">
        <f>'2.) Gewinn- und Verlustrechnung'!W118</f>
        <v>300</v>
      </c>
      <c r="W132" s="377">
        <f>'2.) Gewinn- und Verlustrechnung'!X118</f>
        <v>300</v>
      </c>
      <c r="X132" s="377">
        <f>'2.) Gewinn- und Verlustrechnung'!Y118</f>
        <v>300</v>
      </c>
      <c r="Y132" s="377">
        <f>'2.) Gewinn- und Verlustrechnung'!Z118</f>
        <v>300</v>
      </c>
      <c r="Z132" s="377">
        <f>'2.) Gewinn- und Verlustrechnung'!AA118</f>
        <v>300</v>
      </c>
      <c r="AA132" s="377">
        <f>'2.) Gewinn- und Verlustrechnung'!AB118</f>
        <v>300</v>
      </c>
      <c r="AB132" s="377">
        <f>'2.) Gewinn- und Verlustrechnung'!AC118</f>
        <v>300</v>
      </c>
      <c r="AC132" s="381">
        <f>'2.) Gewinn- und Verlustrechnung'!AD118</f>
        <v>3600</v>
      </c>
      <c r="AD132" s="377">
        <f>'2.) Gewinn- und Verlustrechnung'!AE118</f>
        <v>500</v>
      </c>
      <c r="AE132" s="377">
        <f>'2.) Gewinn- und Verlustrechnung'!AF118</f>
        <v>500</v>
      </c>
      <c r="AF132" s="377">
        <f>'2.) Gewinn- und Verlustrechnung'!AG118</f>
        <v>500</v>
      </c>
      <c r="AG132" s="377">
        <f>'2.) Gewinn- und Verlustrechnung'!AH118</f>
        <v>500</v>
      </c>
      <c r="AH132" s="377">
        <f>'2.) Gewinn- und Verlustrechnung'!AI118</f>
        <v>500</v>
      </c>
      <c r="AI132" s="377">
        <f>'2.) Gewinn- und Verlustrechnung'!AJ118</f>
        <v>500</v>
      </c>
      <c r="AJ132" s="377">
        <f>'2.) Gewinn- und Verlustrechnung'!AK118</f>
        <v>1000</v>
      </c>
      <c r="AK132" s="377">
        <f>'2.) Gewinn- und Verlustrechnung'!AL118</f>
        <v>1000</v>
      </c>
      <c r="AL132" s="377">
        <f>'2.) Gewinn- und Verlustrechnung'!AM118</f>
        <v>1000</v>
      </c>
      <c r="AM132" s="377">
        <f>'2.) Gewinn- und Verlustrechnung'!AN118</f>
        <v>1000</v>
      </c>
      <c r="AN132" s="377">
        <f>'2.) Gewinn- und Verlustrechnung'!AO118</f>
        <v>1000</v>
      </c>
      <c r="AO132" s="377">
        <f>'2.) Gewinn- und Verlustrechnung'!AP118</f>
        <v>1000</v>
      </c>
      <c r="AP132" s="384">
        <f>'2.) Gewinn- und Verlustrechnung'!AQ118</f>
        <v>9000</v>
      </c>
    </row>
    <row r="133" spans="1:42" s="242" customFormat="1" hidden="1" outlineLevel="1">
      <c r="A133" s="288"/>
      <c r="B133" s="342">
        <f>'2.) Gewinn- und Verlustrechnung'!B119</f>
        <v>0</v>
      </c>
      <c r="C133" s="258" t="str">
        <f>'2.) Gewinn- und Verlustrechnung'!C119</f>
        <v>Vorsteuer</v>
      </c>
      <c r="D133" s="377">
        <f>'2.) Gewinn- und Verlustrechnung'!E119</f>
        <v>0</v>
      </c>
      <c r="E133" s="377">
        <f>'2.) Gewinn- und Verlustrechnung'!F119</f>
        <v>0</v>
      </c>
      <c r="F133" s="377">
        <f>'2.) Gewinn- und Verlustrechnung'!G119</f>
        <v>19</v>
      </c>
      <c r="G133" s="377">
        <f>'2.) Gewinn- und Verlustrechnung'!H119</f>
        <v>0</v>
      </c>
      <c r="H133" s="377">
        <f>'2.) Gewinn- und Verlustrechnung'!I119</f>
        <v>9.5</v>
      </c>
      <c r="I133" s="377">
        <f>'2.) Gewinn- und Verlustrechnung'!J119</f>
        <v>9.5</v>
      </c>
      <c r="J133" s="377">
        <f>'2.) Gewinn- und Verlustrechnung'!K119</f>
        <v>9.5</v>
      </c>
      <c r="K133" s="377">
        <f>'2.) Gewinn- und Verlustrechnung'!L119</f>
        <v>19</v>
      </c>
      <c r="L133" s="377">
        <f>'2.) Gewinn- und Verlustrechnung'!M119</f>
        <v>76</v>
      </c>
      <c r="M133" s="377">
        <f>'2.) Gewinn- und Verlustrechnung'!N119</f>
        <v>133</v>
      </c>
      <c r="N133" s="377">
        <f>'2.) Gewinn- und Verlustrechnung'!O119</f>
        <v>133</v>
      </c>
      <c r="O133" s="377">
        <f>'2.) Gewinn- und Verlustrechnung'!P119</f>
        <v>418</v>
      </c>
      <c r="P133" s="381">
        <f>'2.) Gewinn- und Verlustrechnung'!Q119</f>
        <v>826.5</v>
      </c>
      <c r="Q133" s="377">
        <f>'2.) Gewinn- und Verlustrechnung'!R119</f>
        <v>76</v>
      </c>
      <c r="R133" s="377">
        <f>'2.) Gewinn- und Verlustrechnung'!S119</f>
        <v>76</v>
      </c>
      <c r="S133" s="377">
        <f>'2.) Gewinn- und Verlustrechnung'!T119</f>
        <v>76</v>
      </c>
      <c r="T133" s="377">
        <f>'2.) Gewinn- und Verlustrechnung'!U119</f>
        <v>114</v>
      </c>
      <c r="U133" s="377">
        <f>'2.) Gewinn- und Verlustrechnung'!V119</f>
        <v>114</v>
      </c>
      <c r="V133" s="377">
        <f>'2.) Gewinn- und Verlustrechnung'!W119</f>
        <v>114</v>
      </c>
      <c r="W133" s="377">
        <f>'2.) Gewinn- und Verlustrechnung'!X119</f>
        <v>247</v>
      </c>
      <c r="X133" s="377">
        <f>'2.) Gewinn- und Verlustrechnung'!Y119</f>
        <v>342</v>
      </c>
      <c r="Y133" s="377">
        <f>'2.) Gewinn- und Verlustrechnung'!Z119</f>
        <v>437</v>
      </c>
      <c r="Z133" s="377">
        <f>'2.) Gewinn- und Verlustrechnung'!AA119</f>
        <v>627</v>
      </c>
      <c r="AA133" s="377">
        <f>'2.) Gewinn- und Verlustrechnung'!AB119</f>
        <v>627</v>
      </c>
      <c r="AB133" s="377">
        <f>'2.) Gewinn- und Verlustrechnung'!AC119</f>
        <v>627</v>
      </c>
      <c r="AC133" s="381">
        <f>'2.) Gewinn- und Verlustrechnung'!AD119</f>
        <v>3477</v>
      </c>
      <c r="AD133" s="377">
        <f>'2.) Gewinn- und Verlustrechnung'!AE119</f>
        <v>665</v>
      </c>
      <c r="AE133" s="377">
        <f>'2.) Gewinn- und Verlustrechnung'!AF119</f>
        <v>665</v>
      </c>
      <c r="AF133" s="377">
        <f>'2.) Gewinn- und Verlustrechnung'!AG119</f>
        <v>665</v>
      </c>
      <c r="AG133" s="377">
        <f>'2.) Gewinn- und Verlustrechnung'!AH119</f>
        <v>665</v>
      </c>
      <c r="AH133" s="377">
        <f>'2.) Gewinn- und Verlustrechnung'!AI119</f>
        <v>1235</v>
      </c>
      <c r="AI133" s="377">
        <f>'2.) Gewinn- und Verlustrechnung'!AJ119</f>
        <v>1995</v>
      </c>
      <c r="AJ133" s="377">
        <f>'2.) Gewinn- und Verlustrechnung'!AK119</f>
        <v>2090</v>
      </c>
      <c r="AK133" s="377">
        <f>'2.) Gewinn- und Verlustrechnung'!AL119</f>
        <v>3040</v>
      </c>
      <c r="AL133" s="377">
        <f>'2.) Gewinn- und Verlustrechnung'!AM119</f>
        <v>3040</v>
      </c>
      <c r="AM133" s="377">
        <f>'2.) Gewinn- und Verlustrechnung'!AN119</f>
        <v>3990</v>
      </c>
      <c r="AN133" s="377">
        <f>'2.) Gewinn- und Verlustrechnung'!AO119</f>
        <v>3990</v>
      </c>
      <c r="AO133" s="377">
        <f>'2.) Gewinn- und Verlustrechnung'!AP119</f>
        <v>3990</v>
      </c>
      <c r="AP133" s="384">
        <f>'2.) Gewinn- und Verlustrechnung'!AQ119</f>
        <v>26030</v>
      </c>
    </row>
    <row r="134" spans="1:42" s="242" customFormat="1" hidden="1" outlineLevel="1">
      <c r="A134" s="288"/>
      <c r="B134" s="341" t="str">
        <f>'2.) Gewinn- und Verlustrechnung'!B120</f>
        <v>Sonstige Kosten</v>
      </c>
      <c r="C134" s="319"/>
      <c r="D134" s="503"/>
      <c r="E134" s="503"/>
      <c r="F134" s="503"/>
      <c r="G134" s="503"/>
      <c r="H134" s="503"/>
      <c r="I134" s="503"/>
      <c r="J134" s="503"/>
      <c r="K134" s="503"/>
      <c r="L134" s="503"/>
      <c r="M134" s="503"/>
      <c r="N134" s="503"/>
      <c r="O134" s="504"/>
      <c r="P134" s="375"/>
      <c r="Q134" s="505"/>
      <c r="R134" s="503"/>
      <c r="S134" s="503"/>
      <c r="T134" s="503"/>
      <c r="U134" s="503"/>
      <c r="V134" s="503"/>
      <c r="W134" s="503"/>
      <c r="X134" s="503"/>
      <c r="Y134" s="503"/>
      <c r="Z134" s="503"/>
      <c r="AA134" s="503"/>
      <c r="AB134" s="504"/>
      <c r="AC134" s="375"/>
      <c r="AD134" s="505"/>
      <c r="AE134" s="503"/>
      <c r="AF134" s="503"/>
      <c r="AG134" s="503"/>
      <c r="AH134" s="503"/>
      <c r="AI134" s="503"/>
      <c r="AJ134" s="503"/>
      <c r="AK134" s="503"/>
      <c r="AL134" s="503"/>
      <c r="AM134" s="503"/>
      <c r="AN134" s="503"/>
      <c r="AO134" s="504"/>
      <c r="AP134" s="376"/>
    </row>
    <row r="135" spans="1:42" s="242" customFormat="1" hidden="1" outlineLevel="1">
      <c r="A135" s="288"/>
      <c r="B135" s="343">
        <f>'2.) Gewinn- und Verlustrechnung'!B121</f>
        <v>0</v>
      </c>
      <c r="C135" s="258" t="str">
        <f>'2.) Gewinn- und Verlustrechnung'!C121</f>
        <v>Beiträge, Gebühren, Lizenzen</v>
      </c>
      <c r="D135" s="377">
        <f>'2.) Gewinn- und Verlustrechnung'!E121</f>
        <v>45</v>
      </c>
      <c r="E135" s="377">
        <f>'2.) Gewinn- und Verlustrechnung'!F121</f>
        <v>45</v>
      </c>
      <c r="F135" s="377">
        <f>'2.) Gewinn- und Verlustrechnung'!G121</f>
        <v>45</v>
      </c>
      <c r="G135" s="377">
        <f>'2.) Gewinn- und Verlustrechnung'!H121</f>
        <v>45</v>
      </c>
      <c r="H135" s="377">
        <f>'2.) Gewinn- und Verlustrechnung'!I121</f>
        <v>45</v>
      </c>
      <c r="I135" s="377">
        <f>'2.) Gewinn- und Verlustrechnung'!J121</f>
        <v>45</v>
      </c>
      <c r="J135" s="377">
        <f>'2.) Gewinn- und Verlustrechnung'!K121</f>
        <v>45</v>
      </c>
      <c r="K135" s="377">
        <f>'2.) Gewinn- und Verlustrechnung'!L121</f>
        <v>45</v>
      </c>
      <c r="L135" s="377">
        <f>'2.) Gewinn- und Verlustrechnung'!M121</f>
        <v>45</v>
      </c>
      <c r="M135" s="377">
        <f>'2.) Gewinn- und Verlustrechnung'!N121</f>
        <v>45</v>
      </c>
      <c r="N135" s="377">
        <f>'2.) Gewinn- und Verlustrechnung'!O121</f>
        <v>45</v>
      </c>
      <c r="O135" s="377">
        <f>'2.) Gewinn- und Verlustrechnung'!P121</f>
        <v>45</v>
      </c>
      <c r="P135" s="381">
        <f>'2.) Gewinn- und Verlustrechnung'!Q121</f>
        <v>540</v>
      </c>
      <c r="Q135" s="377">
        <f>'2.) Gewinn- und Verlustrechnung'!R121</f>
        <v>45</v>
      </c>
      <c r="R135" s="377">
        <f>'2.) Gewinn- und Verlustrechnung'!S121</f>
        <v>45</v>
      </c>
      <c r="S135" s="377">
        <f>'2.) Gewinn- und Verlustrechnung'!T121</f>
        <v>45</v>
      </c>
      <c r="T135" s="377">
        <f>'2.) Gewinn- und Verlustrechnung'!U121</f>
        <v>45</v>
      </c>
      <c r="U135" s="377">
        <f>'2.) Gewinn- und Verlustrechnung'!V121</f>
        <v>45</v>
      </c>
      <c r="V135" s="377">
        <f>'2.) Gewinn- und Verlustrechnung'!W121</f>
        <v>45</v>
      </c>
      <c r="W135" s="377">
        <f>'2.) Gewinn- und Verlustrechnung'!X121</f>
        <v>45</v>
      </c>
      <c r="X135" s="377">
        <f>'2.) Gewinn- und Verlustrechnung'!Y121</f>
        <v>45</v>
      </c>
      <c r="Y135" s="377">
        <f>'2.) Gewinn- und Verlustrechnung'!Z121</f>
        <v>45</v>
      </c>
      <c r="Z135" s="377">
        <f>'2.) Gewinn- und Verlustrechnung'!AA121</f>
        <v>45</v>
      </c>
      <c r="AA135" s="377">
        <f>'2.) Gewinn- und Verlustrechnung'!AB121</f>
        <v>45</v>
      </c>
      <c r="AB135" s="377">
        <f>'2.) Gewinn- und Verlustrechnung'!AC121</f>
        <v>45</v>
      </c>
      <c r="AC135" s="381">
        <f>'2.) Gewinn- und Verlustrechnung'!AD121</f>
        <v>540</v>
      </c>
      <c r="AD135" s="377">
        <f>'2.) Gewinn- und Verlustrechnung'!AE121</f>
        <v>60</v>
      </c>
      <c r="AE135" s="377">
        <f>'2.) Gewinn- und Verlustrechnung'!AF121</f>
        <v>60</v>
      </c>
      <c r="AF135" s="377">
        <f>'2.) Gewinn- und Verlustrechnung'!AG121</f>
        <v>60</v>
      </c>
      <c r="AG135" s="377">
        <f>'2.) Gewinn- und Verlustrechnung'!AH121</f>
        <v>60</v>
      </c>
      <c r="AH135" s="377">
        <f>'2.) Gewinn- und Verlustrechnung'!AI121</f>
        <v>60</v>
      </c>
      <c r="AI135" s="377">
        <f>'2.) Gewinn- und Verlustrechnung'!AJ121</f>
        <v>60</v>
      </c>
      <c r="AJ135" s="377">
        <f>'2.) Gewinn- und Verlustrechnung'!AK121</f>
        <v>60</v>
      </c>
      <c r="AK135" s="377">
        <f>'2.) Gewinn- und Verlustrechnung'!AL121</f>
        <v>60</v>
      </c>
      <c r="AL135" s="377">
        <f>'2.) Gewinn- und Verlustrechnung'!AM121</f>
        <v>60</v>
      </c>
      <c r="AM135" s="377">
        <f>'2.) Gewinn- und Verlustrechnung'!AN121</f>
        <v>60</v>
      </c>
      <c r="AN135" s="377">
        <f>'2.) Gewinn- und Verlustrechnung'!AO121</f>
        <v>60</v>
      </c>
      <c r="AO135" s="377">
        <f>'2.) Gewinn- und Verlustrechnung'!AP121</f>
        <v>60</v>
      </c>
      <c r="AP135" s="384">
        <f>'2.) Gewinn- und Verlustrechnung'!AQ121</f>
        <v>720</v>
      </c>
    </row>
    <row r="136" spans="1:42" s="242" customFormat="1" hidden="1" outlineLevel="1">
      <c r="A136" s="288"/>
      <c r="B136" s="343">
        <f>'2.) Gewinn- und Verlustrechnung'!B122</f>
        <v>0</v>
      </c>
      <c r="C136" s="258" t="str">
        <f>'2.) Gewinn- und Verlustrechnung'!C122</f>
        <v>Zinsen (18)</v>
      </c>
      <c r="D136" s="377">
        <f>'2.) Gewinn- und Verlustrechnung'!E122</f>
        <v>150</v>
      </c>
      <c r="E136" s="377">
        <f>'2.) Gewinn- und Verlustrechnung'!F122</f>
        <v>0</v>
      </c>
      <c r="F136" s="377">
        <f>'2.) Gewinn- und Verlustrechnung'!G122</f>
        <v>0</v>
      </c>
      <c r="G136" s="377">
        <f>'2.) Gewinn- und Verlustrechnung'!H122</f>
        <v>0</v>
      </c>
      <c r="H136" s="377">
        <f>'2.) Gewinn- und Verlustrechnung'!I122</f>
        <v>0</v>
      </c>
      <c r="I136" s="377">
        <f>'2.) Gewinn- und Verlustrechnung'!J122</f>
        <v>0</v>
      </c>
      <c r="J136" s="377">
        <f>'2.) Gewinn- und Verlustrechnung'!K122</f>
        <v>0</v>
      </c>
      <c r="K136" s="377">
        <f>'2.) Gewinn- und Verlustrechnung'!L122</f>
        <v>0</v>
      </c>
      <c r="L136" s="377">
        <f>'2.) Gewinn- und Verlustrechnung'!M122</f>
        <v>0</v>
      </c>
      <c r="M136" s="377">
        <f>'2.) Gewinn- und Verlustrechnung'!N122</f>
        <v>0</v>
      </c>
      <c r="N136" s="377">
        <f>'2.) Gewinn- und Verlustrechnung'!O122</f>
        <v>0</v>
      </c>
      <c r="O136" s="377">
        <f>'2.) Gewinn- und Verlustrechnung'!P122</f>
        <v>0</v>
      </c>
      <c r="P136" s="381">
        <f>'2.) Gewinn- und Verlustrechnung'!Q122</f>
        <v>150</v>
      </c>
      <c r="Q136" s="377">
        <f>'2.) Gewinn- und Verlustrechnung'!R122</f>
        <v>150</v>
      </c>
      <c r="R136" s="377">
        <f>'2.) Gewinn- und Verlustrechnung'!S122</f>
        <v>0</v>
      </c>
      <c r="S136" s="377">
        <f>'2.) Gewinn- und Verlustrechnung'!T122</f>
        <v>0</v>
      </c>
      <c r="T136" s="377">
        <f>'2.) Gewinn- und Verlustrechnung'!U122</f>
        <v>0</v>
      </c>
      <c r="U136" s="377">
        <f>'2.) Gewinn- und Verlustrechnung'!V122</f>
        <v>0</v>
      </c>
      <c r="V136" s="377">
        <f>'2.) Gewinn- und Verlustrechnung'!W122</f>
        <v>0</v>
      </c>
      <c r="W136" s="377">
        <f>'2.) Gewinn- und Verlustrechnung'!X122</f>
        <v>0</v>
      </c>
      <c r="X136" s="377">
        <f>'2.) Gewinn- und Verlustrechnung'!Y122</f>
        <v>0</v>
      </c>
      <c r="Y136" s="377">
        <f>'2.) Gewinn- und Verlustrechnung'!Z122</f>
        <v>0</v>
      </c>
      <c r="Z136" s="377">
        <f>'2.) Gewinn- und Verlustrechnung'!AA122</f>
        <v>0</v>
      </c>
      <c r="AA136" s="377">
        <f>'2.) Gewinn- und Verlustrechnung'!AB122</f>
        <v>0</v>
      </c>
      <c r="AB136" s="377">
        <f>'2.) Gewinn- und Verlustrechnung'!AC122</f>
        <v>0</v>
      </c>
      <c r="AC136" s="381">
        <f>'2.) Gewinn- und Verlustrechnung'!AD122</f>
        <v>150</v>
      </c>
      <c r="AD136" s="377">
        <f>'2.) Gewinn- und Verlustrechnung'!AE122</f>
        <v>0</v>
      </c>
      <c r="AE136" s="377">
        <f>'2.) Gewinn- und Verlustrechnung'!AF122</f>
        <v>0</v>
      </c>
      <c r="AF136" s="377">
        <f>'2.) Gewinn- und Verlustrechnung'!AG122</f>
        <v>0</v>
      </c>
      <c r="AG136" s="377">
        <f>'2.) Gewinn- und Verlustrechnung'!AH122</f>
        <v>0</v>
      </c>
      <c r="AH136" s="377">
        <f>'2.) Gewinn- und Verlustrechnung'!AI122</f>
        <v>0</v>
      </c>
      <c r="AI136" s="377">
        <f>'2.) Gewinn- und Verlustrechnung'!AJ122</f>
        <v>0</v>
      </c>
      <c r="AJ136" s="377">
        <f>'2.) Gewinn- und Verlustrechnung'!AK122</f>
        <v>0</v>
      </c>
      <c r="AK136" s="377">
        <f>'2.) Gewinn- und Verlustrechnung'!AL122</f>
        <v>0</v>
      </c>
      <c r="AL136" s="377">
        <f>'2.) Gewinn- und Verlustrechnung'!AM122</f>
        <v>0</v>
      </c>
      <c r="AM136" s="377">
        <f>'2.) Gewinn- und Verlustrechnung'!AN122</f>
        <v>0</v>
      </c>
      <c r="AN136" s="377">
        <f>'2.) Gewinn- und Verlustrechnung'!AO122</f>
        <v>0</v>
      </c>
      <c r="AO136" s="377">
        <f>'2.) Gewinn- und Verlustrechnung'!AP122</f>
        <v>0</v>
      </c>
      <c r="AP136" s="384">
        <f>'2.) Gewinn- und Verlustrechnung'!AQ122</f>
        <v>0</v>
      </c>
    </row>
    <row r="137" spans="1:42" s="242" customFormat="1" hidden="1" outlineLevel="1">
      <c r="A137" s="288"/>
      <c r="B137" s="343">
        <f>'2.) Gewinn- und Verlustrechnung'!B123</f>
        <v>0</v>
      </c>
      <c r="C137" s="258" t="str">
        <f>'2.) Gewinn- und Verlustrechnung'!C123</f>
        <v>Vorsteuer</v>
      </c>
      <c r="D137" s="377">
        <f>'2.) Gewinn- und Verlustrechnung'!E123</f>
        <v>37.049999999999997</v>
      </c>
      <c r="E137" s="377">
        <f>'2.) Gewinn- und Verlustrechnung'!F123</f>
        <v>8.5500000000000007</v>
      </c>
      <c r="F137" s="377">
        <f>'2.) Gewinn- und Verlustrechnung'!G123</f>
        <v>8.5500000000000007</v>
      </c>
      <c r="G137" s="377">
        <f>'2.) Gewinn- und Verlustrechnung'!H123</f>
        <v>8.5500000000000007</v>
      </c>
      <c r="H137" s="377">
        <f>'2.) Gewinn- und Verlustrechnung'!I123</f>
        <v>8.5500000000000007</v>
      </c>
      <c r="I137" s="377">
        <f>'2.) Gewinn- und Verlustrechnung'!J123</f>
        <v>8.5500000000000007</v>
      </c>
      <c r="J137" s="377">
        <f>'2.) Gewinn- und Verlustrechnung'!K123</f>
        <v>8.5500000000000007</v>
      </c>
      <c r="K137" s="377">
        <f>'2.) Gewinn- und Verlustrechnung'!L123</f>
        <v>8.5500000000000007</v>
      </c>
      <c r="L137" s="377">
        <f>'2.) Gewinn- und Verlustrechnung'!M123</f>
        <v>8.5500000000000007</v>
      </c>
      <c r="M137" s="377">
        <f>'2.) Gewinn- und Verlustrechnung'!N123</f>
        <v>8.5500000000000007</v>
      </c>
      <c r="N137" s="377">
        <f>'2.) Gewinn- und Verlustrechnung'!O123</f>
        <v>8.5500000000000007</v>
      </c>
      <c r="O137" s="377">
        <f>'2.) Gewinn- und Verlustrechnung'!P123</f>
        <v>8.5500000000000007</v>
      </c>
      <c r="P137" s="381">
        <f>'2.) Gewinn- und Verlustrechnung'!Q123</f>
        <v>131.09999999999997</v>
      </c>
      <c r="Q137" s="377">
        <f>'2.) Gewinn- und Verlustrechnung'!R123</f>
        <v>37.049999999999997</v>
      </c>
      <c r="R137" s="377">
        <f>'2.) Gewinn- und Verlustrechnung'!S123</f>
        <v>8.5500000000000007</v>
      </c>
      <c r="S137" s="377">
        <f>'2.) Gewinn- und Verlustrechnung'!T123</f>
        <v>8.5500000000000007</v>
      </c>
      <c r="T137" s="377">
        <f>'2.) Gewinn- und Verlustrechnung'!U123</f>
        <v>8.5500000000000007</v>
      </c>
      <c r="U137" s="377">
        <f>'2.) Gewinn- und Verlustrechnung'!V123</f>
        <v>8.5500000000000007</v>
      </c>
      <c r="V137" s="377">
        <f>'2.) Gewinn- und Verlustrechnung'!W123</f>
        <v>8.5500000000000007</v>
      </c>
      <c r="W137" s="377">
        <f>'2.) Gewinn- und Verlustrechnung'!X123</f>
        <v>8.5500000000000007</v>
      </c>
      <c r="X137" s="377">
        <f>'2.) Gewinn- und Verlustrechnung'!Y123</f>
        <v>8.5500000000000007</v>
      </c>
      <c r="Y137" s="377">
        <f>'2.) Gewinn- und Verlustrechnung'!Z123</f>
        <v>8.5500000000000007</v>
      </c>
      <c r="Z137" s="377">
        <f>'2.) Gewinn- und Verlustrechnung'!AA123</f>
        <v>8.5500000000000007</v>
      </c>
      <c r="AA137" s="377">
        <f>'2.) Gewinn- und Verlustrechnung'!AB123</f>
        <v>8.5500000000000007</v>
      </c>
      <c r="AB137" s="377">
        <f>'2.) Gewinn- und Verlustrechnung'!AC123</f>
        <v>8.5500000000000007</v>
      </c>
      <c r="AC137" s="381">
        <f>'2.) Gewinn- und Verlustrechnung'!AD123</f>
        <v>131.09999999999997</v>
      </c>
      <c r="AD137" s="377">
        <f>'2.) Gewinn- und Verlustrechnung'!AE123</f>
        <v>11.4</v>
      </c>
      <c r="AE137" s="377">
        <f>'2.) Gewinn- und Verlustrechnung'!AF123</f>
        <v>11.4</v>
      </c>
      <c r="AF137" s="377">
        <f>'2.) Gewinn- und Verlustrechnung'!AG123</f>
        <v>11.4</v>
      </c>
      <c r="AG137" s="377">
        <f>'2.) Gewinn- und Verlustrechnung'!AH123</f>
        <v>11.4</v>
      </c>
      <c r="AH137" s="377">
        <f>'2.) Gewinn- und Verlustrechnung'!AI123</f>
        <v>11.4</v>
      </c>
      <c r="AI137" s="377">
        <f>'2.) Gewinn- und Verlustrechnung'!AJ123</f>
        <v>11.4</v>
      </c>
      <c r="AJ137" s="377">
        <f>'2.) Gewinn- und Verlustrechnung'!AK123</f>
        <v>11.4</v>
      </c>
      <c r="AK137" s="377">
        <f>'2.) Gewinn- und Verlustrechnung'!AL123</f>
        <v>11.4</v>
      </c>
      <c r="AL137" s="377">
        <f>'2.) Gewinn- und Verlustrechnung'!AM123</f>
        <v>11.4</v>
      </c>
      <c r="AM137" s="377">
        <f>'2.) Gewinn- und Verlustrechnung'!AN123</f>
        <v>11.4</v>
      </c>
      <c r="AN137" s="377">
        <f>'2.) Gewinn- und Verlustrechnung'!AO123</f>
        <v>11.4</v>
      </c>
      <c r="AO137" s="377">
        <f>'2.) Gewinn- und Verlustrechnung'!AP123</f>
        <v>11.4</v>
      </c>
      <c r="AP137" s="384">
        <f>'2.) Gewinn- und Verlustrechnung'!AQ123</f>
        <v>136.80000000000004</v>
      </c>
    </row>
    <row r="138" spans="1:42" s="242" customFormat="1" hidden="1" outlineLevel="1">
      <c r="A138" s="288"/>
      <c r="B138" s="344" t="str">
        <f>'2.) Gewinn- und Verlustrechnung'!B124</f>
        <v>Weitere Kosten (19)</v>
      </c>
      <c r="C138" s="319"/>
      <c r="D138" s="478"/>
      <c r="E138" s="435"/>
      <c r="F138" s="435"/>
      <c r="G138" s="435"/>
      <c r="H138" s="435"/>
      <c r="I138" s="435"/>
      <c r="J138" s="435"/>
      <c r="K138" s="435"/>
      <c r="L138" s="435"/>
      <c r="M138" s="435"/>
      <c r="N138" s="435"/>
      <c r="O138" s="436"/>
      <c r="P138" s="222"/>
      <c r="Q138" s="478"/>
      <c r="R138" s="435"/>
      <c r="S138" s="435"/>
      <c r="T138" s="435"/>
      <c r="U138" s="435"/>
      <c r="V138" s="435"/>
      <c r="W138" s="435"/>
      <c r="X138" s="435"/>
      <c r="Y138" s="435"/>
      <c r="Z138" s="435"/>
      <c r="AA138" s="435"/>
      <c r="AB138" s="436"/>
      <c r="AC138" s="222"/>
      <c r="AD138" s="478"/>
      <c r="AE138" s="435"/>
      <c r="AF138" s="435"/>
      <c r="AG138" s="435"/>
      <c r="AH138" s="435"/>
      <c r="AI138" s="435"/>
      <c r="AJ138" s="435"/>
      <c r="AK138" s="435"/>
      <c r="AL138" s="435"/>
      <c r="AM138" s="435"/>
      <c r="AN138" s="435"/>
      <c r="AO138" s="436"/>
      <c r="AP138" s="330"/>
    </row>
    <row r="139" spans="1:42" s="242" customFormat="1" hidden="1" outlineLevel="1">
      <c r="A139" s="288"/>
      <c r="B139" s="343">
        <f>'2.) Gewinn- und Verlustrechnung'!B125</f>
        <v>0</v>
      </c>
      <c r="C139" s="258" t="str">
        <f>'2.) Gewinn- und Verlustrechnung'!C125</f>
        <v>Geschäftsessen Partnerfirma</v>
      </c>
      <c r="D139" s="377">
        <f>'2.) Gewinn- und Verlustrechnung'!E125</f>
        <v>0</v>
      </c>
      <c r="E139" s="377">
        <f>'2.) Gewinn- und Verlustrechnung'!F125</f>
        <v>0</v>
      </c>
      <c r="F139" s="377">
        <f>'2.) Gewinn- und Verlustrechnung'!G125</f>
        <v>200</v>
      </c>
      <c r="G139" s="377">
        <f>'2.) Gewinn- und Verlustrechnung'!H125</f>
        <v>0</v>
      </c>
      <c r="H139" s="377">
        <f>'2.) Gewinn- und Verlustrechnung'!I125</f>
        <v>0</v>
      </c>
      <c r="I139" s="377">
        <f>'2.) Gewinn- und Verlustrechnung'!J125</f>
        <v>0</v>
      </c>
      <c r="J139" s="377">
        <f>'2.) Gewinn- und Verlustrechnung'!K125</f>
        <v>0</v>
      </c>
      <c r="K139" s="377">
        <f>'2.) Gewinn- und Verlustrechnung'!L125</f>
        <v>0</v>
      </c>
      <c r="L139" s="377">
        <f>'2.) Gewinn- und Verlustrechnung'!M125</f>
        <v>100</v>
      </c>
      <c r="M139" s="377">
        <f>'2.) Gewinn- und Verlustrechnung'!N125</f>
        <v>0</v>
      </c>
      <c r="N139" s="377">
        <f>'2.) Gewinn- und Verlustrechnung'!O125</f>
        <v>0</v>
      </c>
      <c r="O139" s="377">
        <f>'2.) Gewinn- und Verlustrechnung'!P125</f>
        <v>0</v>
      </c>
      <c r="P139" s="381">
        <f>'2.) Gewinn- und Verlustrechnung'!Q125</f>
        <v>300</v>
      </c>
      <c r="Q139" s="377">
        <f>'2.) Gewinn- und Verlustrechnung'!R125</f>
        <v>0</v>
      </c>
      <c r="R139" s="377">
        <f>'2.) Gewinn- und Verlustrechnung'!S125</f>
        <v>0</v>
      </c>
      <c r="S139" s="377">
        <f>'2.) Gewinn- und Verlustrechnung'!T125</f>
        <v>0</v>
      </c>
      <c r="T139" s="377">
        <f>'2.) Gewinn- und Verlustrechnung'!U125</f>
        <v>0</v>
      </c>
      <c r="U139" s="377">
        <f>'2.) Gewinn- und Verlustrechnung'!V125</f>
        <v>0</v>
      </c>
      <c r="V139" s="377">
        <f>'2.) Gewinn- und Verlustrechnung'!W125</f>
        <v>0</v>
      </c>
      <c r="W139" s="377">
        <f>'2.) Gewinn- und Verlustrechnung'!X125</f>
        <v>0</v>
      </c>
      <c r="X139" s="377">
        <f>'2.) Gewinn- und Verlustrechnung'!Y125</f>
        <v>0</v>
      </c>
      <c r="Y139" s="377">
        <f>'2.) Gewinn- und Verlustrechnung'!Z125</f>
        <v>0</v>
      </c>
      <c r="Z139" s="377">
        <f>'2.) Gewinn- und Verlustrechnung'!AA125</f>
        <v>0</v>
      </c>
      <c r="AA139" s="377">
        <f>'2.) Gewinn- und Verlustrechnung'!AB125</f>
        <v>0</v>
      </c>
      <c r="AB139" s="377">
        <f>'2.) Gewinn- und Verlustrechnung'!AC125</f>
        <v>0</v>
      </c>
      <c r="AC139" s="381">
        <f>'2.) Gewinn- und Verlustrechnung'!AD125</f>
        <v>0</v>
      </c>
      <c r="AD139" s="377">
        <f>'2.) Gewinn- und Verlustrechnung'!AE125</f>
        <v>100</v>
      </c>
      <c r="AE139" s="377">
        <f>'2.) Gewinn- und Verlustrechnung'!AF125</f>
        <v>0</v>
      </c>
      <c r="AF139" s="377">
        <f>'2.) Gewinn- und Verlustrechnung'!AG125</f>
        <v>0</v>
      </c>
      <c r="AG139" s="377">
        <f>'2.) Gewinn- und Verlustrechnung'!AH125</f>
        <v>0</v>
      </c>
      <c r="AH139" s="377">
        <f>'2.) Gewinn- und Verlustrechnung'!AI125</f>
        <v>0</v>
      </c>
      <c r="AI139" s="377">
        <f>'2.) Gewinn- und Verlustrechnung'!AJ125</f>
        <v>0</v>
      </c>
      <c r="AJ139" s="377">
        <f>'2.) Gewinn- und Verlustrechnung'!AK125</f>
        <v>300</v>
      </c>
      <c r="AK139" s="377">
        <f>'2.) Gewinn- und Verlustrechnung'!AL125</f>
        <v>0</v>
      </c>
      <c r="AL139" s="377">
        <f>'2.) Gewinn- und Verlustrechnung'!AM125</f>
        <v>0</v>
      </c>
      <c r="AM139" s="377">
        <f>'2.) Gewinn- und Verlustrechnung'!AN125</f>
        <v>0</v>
      </c>
      <c r="AN139" s="377">
        <f>'2.) Gewinn- und Verlustrechnung'!AO125</f>
        <v>0</v>
      </c>
      <c r="AO139" s="377">
        <f>'2.) Gewinn- und Verlustrechnung'!AP125</f>
        <v>0</v>
      </c>
      <c r="AP139" s="384">
        <f>'2.) Gewinn- und Verlustrechnung'!AQ125</f>
        <v>400</v>
      </c>
    </row>
    <row r="140" spans="1:42" s="242" customFormat="1" hidden="1" outlineLevel="1">
      <c r="A140" s="288"/>
      <c r="B140" s="343">
        <f>'2.) Gewinn- und Verlustrechnung'!B126</f>
        <v>0</v>
      </c>
      <c r="C140" s="258" t="str">
        <f>'2.) Gewinn- und Verlustrechnung'!C126</f>
        <v>Messe Hamburg März '22</v>
      </c>
      <c r="D140" s="377">
        <f>'2.) Gewinn- und Verlustrechnung'!E126</f>
        <v>0</v>
      </c>
      <c r="E140" s="377">
        <f>'2.) Gewinn- und Verlustrechnung'!F126</f>
        <v>0</v>
      </c>
      <c r="F140" s="377">
        <f>'2.) Gewinn- und Verlustrechnung'!G126</f>
        <v>0</v>
      </c>
      <c r="G140" s="377">
        <f>'2.) Gewinn- und Verlustrechnung'!H126</f>
        <v>0</v>
      </c>
      <c r="H140" s="377">
        <f>'2.) Gewinn- und Verlustrechnung'!I126</f>
        <v>0</v>
      </c>
      <c r="I140" s="377">
        <f>'2.) Gewinn- und Verlustrechnung'!J126</f>
        <v>0</v>
      </c>
      <c r="J140" s="377">
        <f>'2.) Gewinn- und Verlustrechnung'!K126</f>
        <v>0</v>
      </c>
      <c r="K140" s="377">
        <f>'2.) Gewinn- und Verlustrechnung'!L126</f>
        <v>0</v>
      </c>
      <c r="L140" s="377">
        <f>'2.) Gewinn- und Verlustrechnung'!M126</f>
        <v>0</v>
      </c>
      <c r="M140" s="377">
        <f>'2.) Gewinn- und Verlustrechnung'!N126</f>
        <v>0</v>
      </c>
      <c r="N140" s="377">
        <f>'2.) Gewinn- und Verlustrechnung'!O126</f>
        <v>0</v>
      </c>
      <c r="O140" s="377">
        <f>'2.) Gewinn- und Verlustrechnung'!P126</f>
        <v>0</v>
      </c>
      <c r="P140" s="381">
        <f>'2.) Gewinn- und Verlustrechnung'!Q126</f>
        <v>0</v>
      </c>
      <c r="Q140" s="377">
        <f>'2.) Gewinn- und Verlustrechnung'!R126</f>
        <v>0</v>
      </c>
      <c r="R140" s="377">
        <f>'2.) Gewinn- und Verlustrechnung'!S126</f>
        <v>0</v>
      </c>
      <c r="S140" s="377">
        <f>'2.) Gewinn- und Verlustrechnung'!T126</f>
        <v>1000</v>
      </c>
      <c r="T140" s="377">
        <f>'2.) Gewinn- und Verlustrechnung'!U126</f>
        <v>0</v>
      </c>
      <c r="U140" s="377">
        <f>'2.) Gewinn- und Verlustrechnung'!V126</f>
        <v>0</v>
      </c>
      <c r="V140" s="377">
        <f>'2.) Gewinn- und Verlustrechnung'!W126</f>
        <v>0</v>
      </c>
      <c r="W140" s="377">
        <f>'2.) Gewinn- und Verlustrechnung'!X126</f>
        <v>0</v>
      </c>
      <c r="X140" s="377">
        <f>'2.) Gewinn- und Verlustrechnung'!Y126</f>
        <v>0</v>
      </c>
      <c r="Y140" s="377">
        <f>'2.) Gewinn- und Verlustrechnung'!Z126</f>
        <v>0</v>
      </c>
      <c r="Z140" s="377">
        <f>'2.) Gewinn- und Verlustrechnung'!AA126</f>
        <v>0</v>
      </c>
      <c r="AA140" s="377">
        <f>'2.) Gewinn- und Verlustrechnung'!AB126</f>
        <v>0</v>
      </c>
      <c r="AB140" s="377">
        <f>'2.) Gewinn- und Verlustrechnung'!AC126</f>
        <v>0</v>
      </c>
      <c r="AC140" s="381">
        <f>'2.) Gewinn- und Verlustrechnung'!AD126</f>
        <v>1000</v>
      </c>
      <c r="AD140" s="377">
        <f>'2.) Gewinn- und Verlustrechnung'!AE126</f>
        <v>0</v>
      </c>
      <c r="AE140" s="377">
        <f>'2.) Gewinn- und Verlustrechnung'!AF126</f>
        <v>0</v>
      </c>
      <c r="AF140" s="377">
        <f>'2.) Gewinn- und Verlustrechnung'!AG126</f>
        <v>0</v>
      </c>
      <c r="AG140" s="377">
        <f>'2.) Gewinn- und Verlustrechnung'!AH126</f>
        <v>0</v>
      </c>
      <c r="AH140" s="377">
        <f>'2.) Gewinn- und Verlustrechnung'!AI126</f>
        <v>0</v>
      </c>
      <c r="AI140" s="377">
        <f>'2.) Gewinn- und Verlustrechnung'!AJ126</f>
        <v>0</v>
      </c>
      <c r="AJ140" s="377">
        <f>'2.) Gewinn- und Verlustrechnung'!AK126</f>
        <v>0</v>
      </c>
      <c r="AK140" s="377">
        <f>'2.) Gewinn- und Verlustrechnung'!AL126</f>
        <v>0</v>
      </c>
      <c r="AL140" s="377">
        <f>'2.) Gewinn- und Verlustrechnung'!AM126</f>
        <v>0</v>
      </c>
      <c r="AM140" s="377">
        <f>'2.) Gewinn- und Verlustrechnung'!AN126</f>
        <v>0</v>
      </c>
      <c r="AN140" s="377">
        <f>'2.) Gewinn- und Verlustrechnung'!AO126</f>
        <v>0</v>
      </c>
      <c r="AO140" s="377">
        <f>'2.) Gewinn- und Verlustrechnung'!AP126</f>
        <v>0</v>
      </c>
      <c r="AP140" s="384">
        <f>'2.) Gewinn- und Verlustrechnung'!AQ126</f>
        <v>0</v>
      </c>
    </row>
    <row r="141" spans="1:42" s="242" customFormat="1" hidden="1" outlineLevel="1">
      <c r="A141" s="288"/>
      <c r="B141" s="343">
        <f>'2.) Gewinn- und Verlustrechnung'!B127</f>
        <v>0</v>
      </c>
      <c r="C141" s="258" t="str">
        <f>'2.) Gewinn- und Verlustrechnung'!C127</f>
        <v>Werksbesichtigung</v>
      </c>
      <c r="D141" s="377">
        <f>'2.) Gewinn- und Verlustrechnung'!E127</f>
        <v>0</v>
      </c>
      <c r="E141" s="377">
        <f>'2.) Gewinn- und Verlustrechnung'!F127</f>
        <v>0</v>
      </c>
      <c r="F141" s="377">
        <f>'2.) Gewinn- und Verlustrechnung'!G127</f>
        <v>0</v>
      </c>
      <c r="G141" s="377">
        <f>'2.) Gewinn- und Verlustrechnung'!H127</f>
        <v>0</v>
      </c>
      <c r="H141" s="377">
        <f>'2.) Gewinn- und Verlustrechnung'!I127</f>
        <v>0</v>
      </c>
      <c r="I141" s="377">
        <f>'2.) Gewinn- und Verlustrechnung'!J127</f>
        <v>0</v>
      </c>
      <c r="J141" s="377">
        <f>'2.) Gewinn- und Verlustrechnung'!K127</f>
        <v>0</v>
      </c>
      <c r="K141" s="377">
        <f>'2.) Gewinn- und Verlustrechnung'!L127</f>
        <v>0</v>
      </c>
      <c r="L141" s="377">
        <f>'2.) Gewinn- und Verlustrechnung'!M127</f>
        <v>0</v>
      </c>
      <c r="M141" s="377">
        <f>'2.) Gewinn- und Verlustrechnung'!N127</f>
        <v>0</v>
      </c>
      <c r="N141" s="377">
        <f>'2.) Gewinn- und Verlustrechnung'!O127</f>
        <v>0</v>
      </c>
      <c r="O141" s="377">
        <f>'2.) Gewinn- und Verlustrechnung'!P127</f>
        <v>0</v>
      </c>
      <c r="P141" s="381">
        <f>'2.) Gewinn- und Verlustrechnung'!Q127</f>
        <v>0</v>
      </c>
      <c r="Q141" s="377">
        <f>'2.) Gewinn- und Verlustrechnung'!R127</f>
        <v>100</v>
      </c>
      <c r="R141" s="377">
        <f>'2.) Gewinn- und Verlustrechnung'!S127</f>
        <v>0</v>
      </c>
      <c r="S141" s="377">
        <f>'2.) Gewinn- und Verlustrechnung'!T127</f>
        <v>0</v>
      </c>
      <c r="T141" s="377">
        <f>'2.) Gewinn- und Verlustrechnung'!U127</f>
        <v>0</v>
      </c>
      <c r="U141" s="377">
        <f>'2.) Gewinn- und Verlustrechnung'!V127</f>
        <v>0</v>
      </c>
      <c r="V141" s="377">
        <f>'2.) Gewinn- und Verlustrechnung'!W127</f>
        <v>0</v>
      </c>
      <c r="W141" s="377">
        <f>'2.) Gewinn- und Verlustrechnung'!X127</f>
        <v>0</v>
      </c>
      <c r="X141" s="377">
        <f>'2.) Gewinn- und Verlustrechnung'!Y127</f>
        <v>0</v>
      </c>
      <c r="Y141" s="377">
        <f>'2.) Gewinn- und Verlustrechnung'!Z127</f>
        <v>0</v>
      </c>
      <c r="Z141" s="377">
        <f>'2.) Gewinn- und Verlustrechnung'!AA127</f>
        <v>0</v>
      </c>
      <c r="AA141" s="377">
        <f>'2.) Gewinn- und Verlustrechnung'!AB127</f>
        <v>0</v>
      </c>
      <c r="AB141" s="377">
        <f>'2.) Gewinn- und Verlustrechnung'!AC127</f>
        <v>0</v>
      </c>
      <c r="AC141" s="381">
        <f>'2.) Gewinn- und Verlustrechnung'!AD127</f>
        <v>100</v>
      </c>
      <c r="AD141" s="377">
        <f>'2.) Gewinn- und Verlustrechnung'!AE127</f>
        <v>0</v>
      </c>
      <c r="AE141" s="377">
        <f>'2.) Gewinn- und Verlustrechnung'!AF127</f>
        <v>0</v>
      </c>
      <c r="AF141" s="377">
        <f>'2.) Gewinn- und Verlustrechnung'!AG127</f>
        <v>0</v>
      </c>
      <c r="AG141" s="377">
        <f>'2.) Gewinn- und Verlustrechnung'!AH127</f>
        <v>0</v>
      </c>
      <c r="AH141" s="377">
        <f>'2.) Gewinn- und Verlustrechnung'!AI127</f>
        <v>0</v>
      </c>
      <c r="AI141" s="377">
        <f>'2.) Gewinn- und Verlustrechnung'!AJ127</f>
        <v>0</v>
      </c>
      <c r="AJ141" s="377">
        <f>'2.) Gewinn- und Verlustrechnung'!AK127</f>
        <v>0</v>
      </c>
      <c r="AK141" s="377">
        <f>'2.) Gewinn- und Verlustrechnung'!AL127</f>
        <v>0</v>
      </c>
      <c r="AL141" s="377">
        <f>'2.) Gewinn- und Verlustrechnung'!AM127</f>
        <v>0</v>
      </c>
      <c r="AM141" s="377">
        <f>'2.) Gewinn- und Verlustrechnung'!AN127</f>
        <v>0</v>
      </c>
      <c r="AN141" s="377">
        <f>'2.) Gewinn- und Verlustrechnung'!AO127</f>
        <v>0</v>
      </c>
      <c r="AO141" s="377">
        <f>'2.) Gewinn- und Verlustrechnung'!AP127</f>
        <v>0</v>
      </c>
      <c r="AP141" s="384">
        <f>'2.) Gewinn- und Verlustrechnung'!AQ127</f>
        <v>0</v>
      </c>
    </row>
    <row r="142" spans="1:42" s="242" customFormat="1" hidden="1" outlineLevel="1">
      <c r="A142" s="288"/>
      <c r="B142" s="343">
        <f>'2.) Gewinn- und Verlustrechnung'!B128</f>
        <v>0</v>
      </c>
      <c r="C142" s="258" t="str">
        <f>'2.) Gewinn- und Verlustrechnung'!C128</f>
        <v>Neues CRM Tool</v>
      </c>
      <c r="D142" s="377">
        <f>'2.) Gewinn- und Verlustrechnung'!E128</f>
        <v>0</v>
      </c>
      <c r="E142" s="377">
        <f>'2.) Gewinn- und Verlustrechnung'!F128</f>
        <v>0</v>
      </c>
      <c r="F142" s="377">
        <f>'2.) Gewinn- und Verlustrechnung'!G128</f>
        <v>0</v>
      </c>
      <c r="G142" s="377">
        <f>'2.) Gewinn- und Verlustrechnung'!H128</f>
        <v>0</v>
      </c>
      <c r="H142" s="377">
        <f>'2.) Gewinn- und Verlustrechnung'!I128</f>
        <v>0</v>
      </c>
      <c r="I142" s="377">
        <f>'2.) Gewinn- und Verlustrechnung'!J128</f>
        <v>0</v>
      </c>
      <c r="J142" s="377">
        <f>'2.) Gewinn- und Verlustrechnung'!K128</f>
        <v>0</v>
      </c>
      <c r="K142" s="377">
        <f>'2.) Gewinn- und Verlustrechnung'!L128</f>
        <v>0</v>
      </c>
      <c r="L142" s="377">
        <f>'2.) Gewinn- und Verlustrechnung'!M128</f>
        <v>0</v>
      </c>
      <c r="M142" s="377">
        <f>'2.) Gewinn- und Verlustrechnung'!N128</f>
        <v>0</v>
      </c>
      <c r="N142" s="377">
        <f>'2.) Gewinn- und Verlustrechnung'!O128</f>
        <v>0</v>
      </c>
      <c r="O142" s="377">
        <f>'2.) Gewinn- und Verlustrechnung'!P128</f>
        <v>0</v>
      </c>
      <c r="P142" s="381">
        <f>'2.) Gewinn- und Verlustrechnung'!Q128</f>
        <v>0</v>
      </c>
      <c r="Q142" s="377">
        <f>'2.) Gewinn- und Verlustrechnung'!R128</f>
        <v>0</v>
      </c>
      <c r="R142" s="377">
        <f>'2.) Gewinn- und Verlustrechnung'!S128</f>
        <v>0</v>
      </c>
      <c r="S142" s="377">
        <f>'2.) Gewinn- und Verlustrechnung'!T128</f>
        <v>0</v>
      </c>
      <c r="T142" s="377">
        <f>'2.) Gewinn- und Verlustrechnung'!U128</f>
        <v>0</v>
      </c>
      <c r="U142" s="377">
        <f>'2.) Gewinn- und Verlustrechnung'!V128</f>
        <v>0</v>
      </c>
      <c r="V142" s="377">
        <f>'2.) Gewinn- und Verlustrechnung'!W128</f>
        <v>0</v>
      </c>
      <c r="W142" s="377">
        <f>'2.) Gewinn- und Verlustrechnung'!X128</f>
        <v>0</v>
      </c>
      <c r="X142" s="377">
        <f>'2.) Gewinn- und Verlustrechnung'!Y128</f>
        <v>0</v>
      </c>
      <c r="Y142" s="377">
        <f>'2.) Gewinn- und Verlustrechnung'!Z128</f>
        <v>0</v>
      </c>
      <c r="Z142" s="377">
        <f>'2.) Gewinn- und Verlustrechnung'!AA128</f>
        <v>0</v>
      </c>
      <c r="AA142" s="377">
        <f>'2.) Gewinn- und Verlustrechnung'!AB128</f>
        <v>0</v>
      </c>
      <c r="AB142" s="377">
        <f>'2.) Gewinn- und Verlustrechnung'!AC128</f>
        <v>0</v>
      </c>
      <c r="AC142" s="381">
        <f>'2.) Gewinn- und Verlustrechnung'!AD128</f>
        <v>0</v>
      </c>
      <c r="AD142" s="377">
        <f>'2.) Gewinn- und Verlustrechnung'!AE128</f>
        <v>200</v>
      </c>
      <c r="AE142" s="377">
        <f>'2.) Gewinn- und Verlustrechnung'!AF128</f>
        <v>0</v>
      </c>
      <c r="AF142" s="377">
        <f>'2.) Gewinn- und Verlustrechnung'!AG128</f>
        <v>0</v>
      </c>
      <c r="AG142" s="377">
        <f>'2.) Gewinn- und Verlustrechnung'!AH128</f>
        <v>0</v>
      </c>
      <c r="AH142" s="377">
        <f>'2.) Gewinn- und Verlustrechnung'!AI128</f>
        <v>0</v>
      </c>
      <c r="AI142" s="377">
        <f>'2.) Gewinn- und Verlustrechnung'!AJ128</f>
        <v>0</v>
      </c>
      <c r="AJ142" s="377">
        <f>'2.) Gewinn- und Verlustrechnung'!AK128</f>
        <v>0</v>
      </c>
      <c r="AK142" s="377">
        <f>'2.) Gewinn- und Verlustrechnung'!AL128</f>
        <v>0</v>
      </c>
      <c r="AL142" s="377">
        <f>'2.) Gewinn- und Verlustrechnung'!AM128</f>
        <v>0</v>
      </c>
      <c r="AM142" s="377">
        <f>'2.) Gewinn- und Verlustrechnung'!AN128</f>
        <v>0</v>
      </c>
      <c r="AN142" s="377">
        <f>'2.) Gewinn- und Verlustrechnung'!AO128</f>
        <v>0</v>
      </c>
      <c r="AO142" s="377">
        <f>'2.) Gewinn- und Verlustrechnung'!AP128</f>
        <v>0</v>
      </c>
      <c r="AP142" s="384">
        <f>'2.) Gewinn- und Verlustrechnung'!AQ128</f>
        <v>200</v>
      </c>
    </row>
    <row r="143" spans="1:42" s="242" customFormat="1" hidden="1" outlineLevel="1">
      <c r="A143" s="288"/>
      <c r="B143" s="343">
        <f>'2.) Gewinn- und Verlustrechnung'!B129</f>
        <v>0</v>
      </c>
      <c r="C143" s="258" t="str">
        <f>'2.) Gewinn- und Verlustrechnung'!C129</f>
        <v>Hausmeisterservice</v>
      </c>
      <c r="D143" s="377">
        <f>'2.) Gewinn- und Verlustrechnung'!E129</f>
        <v>10</v>
      </c>
      <c r="E143" s="377">
        <f>'2.) Gewinn- und Verlustrechnung'!F129</f>
        <v>10</v>
      </c>
      <c r="F143" s="377">
        <f>'2.) Gewinn- und Verlustrechnung'!G129</f>
        <v>10</v>
      </c>
      <c r="G143" s="377">
        <f>'2.) Gewinn- und Verlustrechnung'!H129</f>
        <v>10</v>
      </c>
      <c r="H143" s="377">
        <f>'2.) Gewinn- und Verlustrechnung'!I129</f>
        <v>10</v>
      </c>
      <c r="I143" s="377">
        <f>'2.) Gewinn- und Verlustrechnung'!J129</f>
        <v>10</v>
      </c>
      <c r="J143" s="377">
        <f>'2.) Gewinn- und Verlustrechnung'!K129</f>
        <v>10</v>
      </c>
      <c r="K143" s="377">
        <f>'2.) Gewinn- und Verlustrechnung'!L129</f>
        <v>10</v>
      </c>
      <c r="L143" s="377">
        <f>'2.) Gewinn- und Verlustrechnung'!M129</f>
        <v>10</v>
      </c>
      <c r="M143" s="377">
        <f>'2.) Gewinn- und Verlustrechnung'!N129</f>
        <v>10</v>
      </c>
      <c r="N143" s="377">
        <f>'2.) Gewinn- und Verlustrechnung'!O129</f>
        <v>10</v>
      </c>
      <c r="O143" s="377">
        <f>'2.) Gewinn- und Verlustrechnung'!P129</f>
        <v>10</v>
      </c>
      <c r="P143" s="381">
        <f>'2.) Gewinn- und Verlustrechnung'!Q129</f>
        <v>120</v>
      </c>
      <c r="Q143" s="377">
        <f>'2.) Gewinn- und Verlustrechnung'!R129</f>
        <v>10</v>
      </c>
      <c r="R143" s="377">
        <f>'2.) Gewinn- und Verlustrechnung'!S129</f>
        <v>10</v>
      </c>
      <c r="S143" s="377">
        <f>'2.) Gewinn- und Verlustrechnung'!T129</f>
        <v>10</v>
      </c>
      <c r="T143" s="377">
        <f>'2.) Gewinn- und Verlustrechnung'!U129</f>
        <v>10</v>
      </c>
      <c r="U143" s="377">
        <f>'2.) Gewinn- und Verlustrechnung'!V129</f>
        <v>10</v>
      </c>
      <c r="V143" s="377">
        <f>'2.) Gewinn- und Verlustrechnung'!W129</f>
        <v>10</v>
      </c>
      <c r="W143" s="377">
        <f>'2.) Gewinn- und Verlustrechnung'!X129</f>
        <v>10</v>
      </c>
      <c r="X143" s="377">
        <f>'2.) Gewinn- und Verlustrechnung'!Y129</f>
        <v>10</v>
      </c>
      <c r="Y143" s="377">
        <f>'2.) Gewinn- und Verlustrechnung'!Z129</f>
        <v>10</v>
      </c>
      <c r="Z143" s="377">
        <f>'2.) Gewinn- und Verlustrechnung'!AA129</f>
        <v>10</v>
      </c>
      <c r="AA143" s="377">
        <f>'2.) Gewinn- und Verlustrechnung'!AB129</f>
        <v>10</v>
      </c>
      <c r="AB143" s="377">
        <f>'2.) Gewinn- und Verlustrechnung'!AC129</f>
        <v>10</v>
      </c>
      <c r="AC143" s="381">
        <f>'2.) Gewinn- und Verlustrechnung'!AD129</f>
        <v>120</v>
      </c>
      <c r="AD143" s="377">
        <f>'2.) Gewinn- und Verlustrechnung'!AE129</f>
        <v>20</v>
      </c>
      <c r="AE143" s="377">
        <f>'2.) Gewinn- und Verlustrechnung'!AF129</f>
        <v>20</v>
      </c>
      <c r="AF143" s="377">
        <f>'2.) Gewinn- und Verlustrechnung'!AG129</f>
        <v>20</v>
      </c>
      <c r="AG143" s="377">
        <f>'2.) Gewinn- und Verlustrechnung'!AH129</f>
        <v>20</v>
      </c>
      <c r="AH143" s="377">
        <f>'2.) Gewinn- und Verlustrechnung'!AI129</f>
        <v>20</v>
      </c>
      <c r="AI143" s="377">
        <f>'2.) Gewinn- und Verlustrechnung'!AJ129</f>
        <v>20</v>
      </c>
      <c r="AJ143" s="377">
        <f>'2.) Gewinn- und Verlustrechnung'!AK129</f>
        <v>20</v>
      </c>
      <c r="AK143" s="377">
        <f>'2.) Gewinn- und Verlustrechnung'!AL129</f>
        <v>20</v>
      </c>
      <c r="AL143" s="377">
        <f>'2.) Gewinn- und Verlustrechnung'!AM129</f>
        <v>20</v>
      </c>
      <c r="AM143" s="377">
        <f>'2.) Gewinn- und Verlustrechnung'!AN129</f>
        <v>20</v>
      </c>
      <c r="AN143" s="377">
        <f>'2.) Gewinn- und Verlustrechnung'!AO129</f>
        <v>20</v>
      </c>
      <c r="AO143" s="377">
        <f>'2.) Gewinn- und Verlustrechnung'!AP129</f>
        <v>20</v>
      </c>
      <c r="AP143" s="384">
        <f>'2.) Gewinn- und Verlustrechnung'!AQ129</f>
        <v>240</v>
      </c>
    </row>
    <row r="144" spans="1:42" s="242" customFormat="1" hidden="1" outlineLevel="1">
      <c r="A144" s="288"/>
      <c r="B144" s="343">
        <f>'2.) Gewinn- und Verlustrechnung'!B130</f>
        <v>0</v>
      </c>
      <c r="C144" s="258" t="str">
        <f>'2.) Gewinn- und Verlustrechnung'!C130</f>
        <v>Reinigungsfirma "Petersen"</v>
      </c>
      <c r="D144" s="377">
        <f>'2.) Gewinn- und Verlustrechnung'!E130</f>
        <v>30</v>
      </c>
      <c r="E144" s="377">
        <f>'2.) Gewinn- und Verlustrechnung'!F130</f>
        <v>30</v>
      </c>
      <c r="F144" s="377">
        <f>'2.) Gewinn- und Verlustrechnung'!G130</f>
        <v>30</v>
      </c>
      <c r="G144" s="377">
        <f>'2.) Gewinn- und Verlustrechnung'!H130</f>
        <v>20</v>
      </c>
      <c r="H144" s="377">
        <f>'2.) Gewinn- und Verlustrechnung'!I130</f>
        <v>20</v>
      </c>
      <c r="I144" s="377">
        <f>'2.) Gewinn- und Verlustrechnung'!J130</f>
        <v>20</v>
      </c>
      <c r="J144" s="377">
        <f>'2.) Gewinn- und Verlustrechnung'!K130</f>
        <v>20</v>
      </c>
      <c r="K144" s="377">
        <f>'2.) Gewinn- und Verlustrechnung'!L130</f>
        <v>20</v>
      </c>
      <c r="L144" s="377">
        <f>'2.) Gewinn- und Verlustrechnung'!M130</f>
        <v>20</v>
      </c>
      <c r="M144" s="377">
        <f>'2.) Gewinn- und Verlustrechnung'!N130</f>
        <v>20</v>
      </c>
      <c r="N144" s="377">
        <f>'2.) Gewinn- und Verlustrechnung'!O130</f>
        <v>20</v>
      </c>
      <c r="O144" s="377">
        <f>'2.) Gewinn- und Verlustrechnung'!P130</f>
        <v>20</v>
      </c>
      <c r="P144" s="381">
        <f>'2.) Gewinn- und Verlustrechnung'!Q130</f>
        <v>270</v>
      </c>
      <c r="Q144" s="377">
        <f>'2.) Gewinn- und Verlustrechnung'!R130</f>
        <v>20</v>
      </c>
      <c r="R144" s="377">
        <f>'2.) Gewinn- und Verlustrechnung'!S130</f>
        <v>20</v>
      </c>
      <c r="S144" s="377">
        <f>'2.) Gewinn- und Verlustrechnung'!T130</f>
        <v>20</v>
      </c>
      <c r="T144" s="377">
        <f>'2.) Gewinn- und Verlustrechnung'!U130</f>
        <v>20</v>
      </c>
      <c r="U144" s="377">
        <f>'2.) Gewinn- und Verlustrechnung'!V130</f>
        <v>20</v>
      </c>
      <c r="V144" s="377">
        <f>'2.) Gewinn- und Verlustrechnung'!W130</f>
        <v>20</v>
      </c>
      <c r="W144" s="377">
        <f>'2.) Gewinn- und Verlustrechnung'!X130</f>
        <v>20</v>
      </c>
      <c r="X144" s="377">
        <f>'2.) Gewinn- und Verlustrechnung'!Y130</f>
        <v>20</v>
      </c>
      <c r="Y144" s="377">
        <f>'2.) Gewinn- und Verlustrechnung'!Z130</f>
        <v>20</v>
      </c>
      <c r="Z144" s="377">
        <f>'2.) Gewinn- und Verlustrechnung'!AA130</f>
        <v>20</v>
      </c>
      <c r="AA144" s="377">
        <f>'2.) Gewinn- und Verlustrechnung'!AB130</f>
        <v>20</v>
      </c>
      <c r="AB144" s="377">
        <f>'2.) Gewinn- und Verlustrechnung'!AC130</f>
        <v>20</v>
      </c>
      <c r="AC144" s="381">
        <f>'2.) Gewinn- und Verlustrechnung'!AD130</f>
        <v>240</v>
      </c>
      <c r="AD144" s="377">
        <f>'2.) Gewinn- und Verlustrechnung'!AE130</f>
        <v>30</v>
      </c>
      <c r="AE144" s="377">
        <f>'2.) Gewinn- und Verlustrechnung'!AF130</f>
        <v>30</v>
      </c>
      <c r="AF144" s="377">
        <f>'2.) Gewinn- und Verlustrechnung'!AG130</f>
        <v>30</v>
      </c>
      <c r="AG144" s="377">
        <f>'2.) Gewinn- und Verlustrechnung'!AH130</f>
        <v>30</v>
      </c>
      <c r="AH144" s="377">
        <f>'2.) Gewinn- und Verlustrechnung'!AI130</f>
        <v>30</v>
      </c>
      <c r="AI144" s="377">
        <f>'2.) Gewinn- und Verlustrechnung'!AJ130</f>
        <v>30</v>
      </c>
      <c r="AJ144" s="377">
        <f>'2.) Gewinn- und Verlustrechnung'!AK130</f>
        <v>30</v>
      </c>
      <c r="AK144" s="377">
        <f>'2.) Gewinn- und Verlustrechnung'!AL130</f>
        <v>30</v>
      </c>
      <c r="AL144" s="377">
        <f>'2.) Gewinn- und Verlustrechnung'!AM130</f>
        <v>30</v>
      </c>
      <c r="AM144" s="377">
        <f>'2.) Gewinn- und Verlustrechnung'!AN130</f>
        <v>30</v>
      </c>
      <c r="AN144" s="377">
        <f>'2.) Gewinn- und Verlustrechnung'!AO130</f>
        <v>30</v>
      </c>
      <c r="AO144" s="377">
        <f>'2.) Gewinn- und Verlustrechnung'!AP130</f>
        <v>30</v>
      </c>
      <c r="AP144" s="384">
        <f>'2.) Gewinn- und Verlustrechnung'!AQ130</f>
        <v>360</v>
      </c>
    </row>
    <row r="145" spans="1:42" s="242" customFormat="1" hidden="1" outlineLevel="1">
      <c r="A145" s="288"/>
      <c r="B145" s="343">
        <f>'2.) Gewinn- und Verlustrechnung'!B131</f>
        <v>0</v>
      </c>
      <c r="C145" s="258" t="str">
        <f>'2.) Gewinn- und Verlustrechnung'!C131</f>
        <v>OnlineMuesli Lieferung</v>
      </c>
      <c r="D145" s="377">
        <f>'2.) Gewinn- und Verlustrechnung'!E131</f>
        <v>0</v>
      </c>
      <c r="E145" s="377">
        <f>'2.) Gewinn- und Verlustrechnung'!F131</f>
        <v>0</v>
      </c>
      <c r="F145" s="377">
        <f>'2.) Gewinn- und Verlustrechnung'!G131</f>
        <v>0</v>
      </c>
      <c r="G145" s="377">
        <f>'2.) Gewinn- und Verlustrechnung'!H131</f>
        <v>0</v>
      </c>
      <c r="H145" s="377">
        <f>'2.) Gewinn- und Verlustrechnung'!I131</f>
        <v>0</v>
      </c>
      <c r="I145" s="377">
        <f>'2.) Gewinn- und Verlustrechnung'!J131</f>
        <v>0</v>
      </c>
      <c r="J145" s="377">
        <f>'2.) Gewinn- und Verlustrechnung'!K131</f>
        <v>0</v>
      </c>
      <c r="K145" s="377">
        <f>'2.) Gewinn- und Verlustrechnung'!L131</f>
        <v>0</v>
      </c>
      <c r="L145" s="377">
        <f>'2.) Gewinn- und Verlustrechnung'!M131</f>
        <v>0</v>
      </c>
      <c r="M145" s="377">
        <f>'2.) Gewinn- und Verlustrechnung'!N131</f>
        <v>0</v>
      </c>
      <c r="N145" s="377">
        <f>'2.) Gewinn- und Verlustrechnung'!O131</f>
        <v>0</v>
      </c>
      <c r="O145" s="377">
        <f>'2.) Gewinn- und Verlustrechnung'!P131</f>
        <v>0</v>
      </c>
      <c r="P145" s="381">
        <f>'2.) Gewinn- und Verlustrechnung'!Q131</f>
        <v>0</v>
      </c>
      <c r="Q145" s="377">
        <f>'2.) Gewinn- und Verlustrechnung'!R131</f>
        <v>50</v>
      </c>
      <c r="R145" s="377">
        <f>'2.) Gewinn- und Verlustrechnung'!S131</f>
        <v>0</v>
      </c>
      <c r="S145" s="377">
        <f>'2.) Gewinn- und Verlustrechnung'!T131</f>
        <v>0</v>
      </c>
      <c r="T145" s="377">
        <f>'2.) Gewinn- und Verlustrechnung'!U131</f>
        <v>0</v>
      </c>
      <c r="U145" s="377">
        <f>'2.) Gewinn- und Verlustrechnung'!V131</f>
        <v>0</v>
      </c>
      <c r="V145" s="377">
        <f>'2.) Gewinn- und Verlustrechnung'!W131</f>
        <v>50</v>
      </c>
      <c r="W145" s="377">
        <f>'2.) Gewinn- und Verlustrechnung'!X131</f>
        <v>0</v>
      </c>
      <c r="X145" s="377">
        <f>'2.) Gewinn- und Verlustrechnung'!Y131</f>
        <v>0</v>
      </c>
      <c r="Y145" s="377">
        <f>'2.) Gewinn- und Verlustrechnung'!Z131</f>
        <v>0</v>
      </c>
      <c r="Z145" s="377">
        <f>'2.) Gewinn- und Verlustrechnung'!AA131</f>
        <v>0</v>
      </c>
      <c r="AA145" s="377">
        <f>'2.) Gewinn- und Verlustrechnung'!AB131</f>
        <v>0</v>
      </c>
      <c r="AB145" s="377">
        <f>'2.) Gewinn- und Verlustrechnung'!AC131</f>
        <v>0</v>
      </c>
      <c r="AC145" s="381">
        <f>'2.) Gewinn- und Verlustrechnung'!AD131</f>
        <v>100</v>
      </c>
      <c r="AD145" s="377">
        <f>'2.) Gewinn- und Verlustrechnung'!AE131</f>
        <v>50</v>
      </c>
      <c r="AE145" s="377">
        <f>'2.) Gewinn- und Verlustrechnung'!AF131</f>
        <v>0</v>
      </c>
      <c r="AF145" s="377">
        <f>'2.) Gewinn- und Verlustrechnung'!AG131</f>
        <v>0</v>
      </c>
      <c r="AG145" s="377">
        <f>'2.) Gewinn- und Verlustrechnung'!AH131</f>
        <v>0</v>
      </c>
      <c r="AH145" s="377">
        <f>'2.) Gewinn- und Verlustrechnung'!AI131</f>
        <v>0</v>
      </c>
      <c r="AI145" s="377">
        <f>'2.) Gewinn- und Verlustrechnung'!AJ131</f>
        <v>0</v>
      </c>
      <c r="AJ145" s="377">
        <f>'2.) Gewinn- und Verlustrechnung'!AK131</f>
        <v>50</v>
      </c>
      <c r="AK145" s="377">
        <f>'2.) Gewinn- und Verlustrechnung'!AL131</f>
        <v>0</v>
      </c>
      <c r="AL145" s="377">
        <f>'2.) Gewinn- und Verlustrechnung'!AM131</f>
        <v>0</v>
      </c>
      <c r="AM145" s="377">
        <f>'2.) Gewinn- und Verlustrechnung'!AN131</f>
        <v>0</v>
      </c>
      <c r="AN145" s="377">
        <f>'2.) Gewinn- und Verlustrechnung'!AO131</f>
        <v>0</v>
      </c>
      <c r="AO145" s="377">
        <f>'2.) Gewinn- und Verlustrechnung'!AP131</f>
        <v>0</v>
      </c>
      <c r="AP145" s="384">
        <f>'2.) Gewinn- und Verlustrechnung'!AQ131</f>
        <v>100</v>
      </c>
    </row>
    <row r="146" spans="1:42" s="242" customFormat="1" hidden="1" outlineLevel="1">
      <c r="A146" s="288"/>
      <c r="B146" s="292">
        <f>'2.) Gewinn- und Verlustrechnung'!B132</f>
        <v>0</v>
      </c>
      <c r="C146" s="258" t="str">
        <f>'2.) Gewinn- und Verlustrechnung'!C132</f>
        <v>Obstlieferung</v>
      </c>
      <c r="D146" s="377">
        <f>'2.) Gewinn- und Verlustrechnung'!E132</f>
        <v>0</v>
      </c>
      <c r="E146" s="377">
        <f>'2.) Gewinn- und Verlustrechnung'!F132</f>
        <v>0</v>
      </c>
      <c r="F146" s="377">
        <f>'2.) Gewinn- und Verlustrechnung'!G132</f>
        <v>0</v>
      </c>
      <c r="G146" s="377">
        <f>'2.) Gewinn- und Verlustrechnung'!H132</f>
        <v>0</v>
      </c>
      <c r="H146" s="377">
        <f>'2.) Gewinn- und Verlustrechnung'!I132</f>
        <v>0</v>
      </c>
      <c r="I146" s="377">
        <f>'2.) Gewinn- und Verlustrechnung'!J132</f>
        <v>0</v>
      </c>
      <c r="J146" s="377">
        <f>'2.) Gewinn- und Verlustrechnung'!K132</f>
        <v>0</v>
      </c>
      <c r="K146" s="377">
        <f>'2.) Gewinn- und Verlustrechnung'!L132</f>
        <v>0</v>
      </c>
      <c r="L146" s="377">
        <f>'2.) Gewinn- und Verlustrechnung'!M132</f>
        <v>0</v>
      </c>
      <c r="M146" s="377">
        <f>'2.) Gewinn- und Verlustrechnung'!N132</f>
        <v>0</v>
      </c>
      <c r="N146" s="377">
        <f>'2.) Gewinn- und Verlustrechnung'!O132</f>
        <v>0</v>
      </c>
      <c r="O146" s="377">
        <f>'2.) Gewinn- und Verlustrechnung'!P132</f>
        <v>0</v>
      </c>
      <c r="P146" s="381">
        <f>'2.) Gewinn- und Verlustrechnung'!Q132</f>
        <v>0</v>
      </c>
      <c r="Q146" s="377">
        <f>'2.) Gewinn- und Verlustrechnung'!R132</f>
        <v>0</v>
      </c>
      <c r="R146" s="377">
        <f>'2.) Gewinn- und Verlustrechnung'!S132</f>
        <v>0</v>
      </c>
      <c r="S146" s="377">
        <f>'2.) Gewinn- und Verlustrechnung'!T132</f>
        <v>20</v>
      </c>
      <c r="T146" s="377">
        <f>'2.) Gewinn- und Verlustrechnung'!U132</f>
        <v>0</v>
      </c>
      <c r="U146" s="377">
        <f>'2.) Gewinn- und Verlustrechnung'!V132</f>
        <v>0</v>
      </c>
      <c r="V146" s="377">
        <f>'2.) Gewinn- und Verlustrechnung'!W132</f>
        <v>0</v>
      </c>
      <c r="W146" s="377">
        <f>'2.) Gewinn- und Verlustrechnung'!X132</f>
        <v>0</v>
      </c>
      <c r="X146" s="377">
        <f>'2.) Gewinn- und Verlustrechnung'!Y132</f>
        <v>0</v>
      </c>
      <c r="Y146" s="377">
        <f>'2.) Gewinn- und Verlustrechnung'!Z132</f>
        <v>0</v>
      </c>
      <c r="Z146" s="377">
        <f>'2.) Gewinn- und Verlustrechnung'!AA132</f>
        <v>20</v>
      </c>
      <c r="AA146" s="377">
        <f>'2.) Gewinn- und Verlustrechnung'!AB132</f>
        <v>0</v>
      </c>
      <c r="AB146" s="377">
        <f>'2.) Gewinn- und Verlustrechnung'!AC132</f>
        <v>0</v>
      </c>
      <c r="AC146" s="381">
        <f>'2.) Gewinn- und Verlustrechnung'!AD132</f>
        <v>40</v>
      </c>
      <c r="AD146" s="377">
        <f>'2.) Gewinn- und Verlustrechnung'!AE132</f>
        <v>0</v>
      </c>
      <c r="AE146" s="377">
        <f>'2.) Gewinn- und Verlustrechnung'!AF132</f>
        <v>0</v>
      </c>
      <c r="AF146" s="377">
        <f>'2.) Gewinn- und Verlustrechnung'!AG132</f>
        <v>0</v>
      </c>
      <c r="AG146" s="377">
        <f>'2.) Gewinn- und Verlustrechnung'!AH132</f>
        <v>20</v>
      </c>
      <c r="AH146" s="377">
        <f>'2.) Gewinn- und Verlustrechnung'!AI132</f>
        <v>0</v>
      </c>
      <c r="AI146" s="377">
        <f>'2.) Gewinn- und Verlustrechnung'!AJ132</f>
        <v>0</v>
      </c>
      <c r="AJ146" s="377">
        <f>'2.) Gewinn- und Verlustrechnung'!AK132</f>
        <v>0</v>
      </c>
      <c r="AK146" s="377">
        <f>'2.) Gewinn- und Verlustrechnung'!AL132</f>
        <v>0</v>
      </c>
      <c r="AL146" s="377">
        <f>'2.) Gewinn- und Verlustrechnung'!AM132</f>
        <v>0</v>
      </c>
      <c r="AM146" s="377">
        <f>'2.) Gewinn- und Verlustrechnung'!AN132</f>
        <v>20</v>
      </c>
      <c r="AN146" s="377">
        <f>'2.) Gewinn- und Verlustrechnung'!AO132</f>
        <v>0</v>
      </c>
      <c r="AO146" s="377">
        <f>'2.) Gewinn- und Verlustrechnung'!AP132</f>
        <v>0</v>
      </c>
      <c r="AP146" s="384">
        <f>'2.) Gewinn- und Verlustrechnung'!AQ132</f>
        <v>40</v>
      </c>
    </row>
    <row r="147" spans="1:42" s="242" customFormat="1" hidden="1" outlineLevel="1">
      <c r="A147" s="288"/>
      <c r="B147" s="292">
        <f>'2.) Gewinn- und Verlustrechnung'!B133</f>
        <v>0</v>
      </c>
      <c r="C147" s="258" t="str">
        <f>'2.) Gewinn- und Verlustrechnung'!C133</f>
        <v>Crowdfunding Kampagne</v>
      </c>
      <c r="D147" s="377">
        <f>'2.) Gewinn- und Verlustrechnung'!E133</f>
        <v>0</v>
      </c>
      <c r="E147" s="377">
        <f>'2.) Gewinn- und Verlustrechnung'!F133</f>
        <v>0</v>
      </c>
      <c r="F147" s="377">
        <f>'2.) Gewinn- und Verlustrechnung'!G133</f>
        <v>0</v>
      </c>
      <c r="G147" s="377">
        <f>'2.) Gewinn- und Verlustrechnung'!H133</f>
        <v>0</v>
      </c>
      <c r="H147" s="377">
        <f>'2.) Gewinn- und Verlustrechnung'!I133</f>
        <v>0</v>
      </c>
      <c r="I147" s="377">
        <f>'2.) Gewinn- und Verlustrechnung'!J133</f>
        <v>0</v>
      </c>
      <c r="J147" s="377">
        <f>'2.) Gewinn- und Verlustrechnung'!K133</f>
        <v>0</v>
      </c>
      <c r="K147" s="377">
        <f>'2.) Gewinn- und Verlustrechnung'!L133</f>
        <v>0</v>
      </c>
      <c r="L147" s="377">
        <f>'2.) Gewinn- und Verlustrechnung'!M133</f>
        <v>0</v>
      </c>
      <c r="M147" s="377">
        <f>'2.) Gewinn- und Verlustrechnung'!N133</f>
        <v>0</v>
      </c>
      <c r="N147" s="377">
        <f>'2.) Gewinn- und Verlustrechnung'!O133</f>
        <v>400</v>
      </c>
      <c r="O147" s="377">
        <f>'2.) Gewinn- und Verlustrechnung'!P133</f>
        <v>400</v>
      </c>
      <c r="P147" s="381">
        <f>'2.) Gewinn- und Verlustrechnung'!Q133</f>
        <v>800</v>
      </c>
      <c r="Q147" s="377">
        <f>'2.) Gewinn- und Verlustrechnung'!R133</f>
        <v>400</v>
      </c>
      <c r="R147" s="377">
        <f>'2.) Gewinn- und Verlustrechnung'!S133</f>
        <v>0</v>
      </c>
      <c r="S147" s="377">
        <f>'2.) Gewinn- und Verlustrechnung'!T133</f>
        <v>0</v>
      </c>
      <c r="T147" s="377">
        <f>'2.) Gewinn- und Verlustrechnung'!U133</f>
        <v>0</v>
      </c>
      <c r="U147" s="377">
        <f>'2.) Gewinn- und Verlustrechnung'!V133</f>
        <v>0</v>
      </c>
      <c r="V147" s="377">
        <f>'2.) Gewinn- und Verlustrechnung'!W133</f>
        <v>0</v>
      </c>
      <c r="W147" s="377">
        <f>'2.) Gewinn- und Verlustrechnung'!X133</f>
        <v>0</v>
      </c>
      <c r="X147" s="377">
        <f>'2.) Gewinn- und Verlustrechnung'!Y133</f>
        <v>0</v>
      </c>
      <c r="Y147" s="377">
        <f>'2.) Gewinn- und Verlustrechnung'!Z133</f>
        <v>0</v>
      </c>
      <c r="Z147" s="377">
        <f>'2.) Gewinn- und Verlustrechnung'!AA133</f>
        <v>0</v>
      </c>
      <c r="AA147" s="377">
        <f>'2.) Gewinn- und Verlustrechnung'!AB133</f>
        <v>0</v>
      </c>
      <c r="AB147" s="377">
        <f>'2.) Gewinn- und Verlustrechnung'!AC133</f>
        <v>0</v>
      </c>
      <c r="AC147" s="381">
        <f>'2.) Gewinn- und Verlustrechnung'!AD133</f>
        <v>400</v>
      </c>
      <c r="AD147" s="377">
        <f>'2.) Gewinn- und Verlustrechnung'!AE133</f>
        <v>0</v>
      </c>
      <c r="AE147" s="377">
        <f>'2.) Gewinn- und Verlustrechnung'!AF133</f>
        <v>0</v>
      </c>
      <c r="AF147" s="377">
        <f>'2.) Gewinn- und Verlustrechnung'!AG133</f>
        <v>0</v>
      </c>
      <c r="AG147" s="377">
        <f>'2.) Gewinn- und Verlustrechnung'!AH133</f>
        <v>0</v>
      </c>
      <c r="AH147" s="377">
        <f>'2.) Gewinn- und Verlustrechnung'!AI133</f>
        <v>0</v>
      </c>
      <c r="AI147" s="377">
        <f>'2.) Gewinn- und Verlustrechnung'!AJ133</f>
        <v>0</v>
      </c>
      <c r="AJ147" s="377">
        <f>'2.) Gewinn- und Verlustrechnung'!AK133</f>
        <v>0</v>
      </c>
      <c r="AK147" s="377">
        <f>'2.) Gewinn- und Verlustrechnung'!AL133</f>
        <v>0</v>
      </c>
      <c r="AL147" s="377">
        <f>'2.) Gewinn- und Verlustrechnung'!AM133</f>
        <v>0</v>
      </c>
      <c r="AM147" s="377">
        <f>'2.) Gewinn- und Verlustrechnung'!AN133</f>
        <v>0</v>
      </c>
      <c r="AN147" s="377">
        <f>'2.) Gewinn- und Verlustrechnung'!AO133</f>
        <v>0</v>
      </c>
      <c r="AO147" s="377">
        <f>'2.) Gewinn- und Verlustrechnung'!AP133</f>
        <v>0</v>
      </c>
      <c r="AP147" s="384">
        <f>'2.) Gewinn- und Verlustrechnung'!AQ133</f>
        <v>0</v>
      </c>
    </row>
    <row r="148" spans="1:42" s="242" customFormat="1" hidden="1" outlineLevel="1">
      <c r="A148" s="288"/>
      <c r="B148" s="292"/>
      <c r="C148" s="258" t="str">
        <f>'2.) Gewinn- und Verlustrechnung'!C134</f>
        <v>Weitere Kosten 10</v>
      </c>
      <c r="D148" s="377">
        <f>'2.) Gewinn- und Verlustrechnung'!E134</f>
        <v>0</v>
      </c>
      <c r="E148" s="377">
        <f>'2.) Gewinn- und Verlustrechnung'!F134</f>
        <v>0</v>
      </c>
      <c r="F148" s="377">
        <f>'2.) Gewinn- und Verlustrechnung'!G134</f>
        <v>0</v>
      </c>
      <c r="G148" s="377">
        <f>'2.) Gewinn- und Verlustrechnung'!H134</f>
        <v>0</v>
      </c>
      <c r="H148" s="377">
        <f>'2.) Gewinn- und Verlustrechnung'!I134</f>
        <v>0</v>
      </c>
      <c r="I148" s="377">
        <f>'2.) Gewinn- und Verlustrechnung'!J134</f>
        <v>0</v>
      </c>
      <c r="J148" s="377">
        <f>'2.) Gewinn- und Verlustrechnung'!K134</f>
        <v>0</v>
      </c>
      <c r="K148" s="377">
        <f>'2.) Gewinn- und Verlustrechnung'!L134</f>
        <v>0</v>
      </c>
      <c r="L148" s="377">
        <f>'2.) Gewinn- und Verlustrechnung'!M134</f>
        <v>0</v>
      </c>
      <c r="M148" s="377">
        <f>'2.) Gewinn- und Verlustrechnung'!N134</f>
        <v>0</v>
      </c>
      <c r="N148" s="377">
        <f>'2.) Gewinn- und Verlustrechnung'!O134</f>
        <v>0</v>
      </c>
      <c r="O148" s="377">
        <f>'2.) Gewinn- und Verlustrechnung'!P134</f>
        <v>0</v>
      </c>
      <c r="P148" s="381">
        <f>'2.) Gewinn- und Verlustrechnung'!Q134</f>
        <v>0</v>
      </c>
      <c r="Q148" s="377">
        <f>'2.) Gewinn- und Verlustrechnung'!R134</f>
        <v>0</v>
      </c>
      <c r="R148" s="377">
        <f>'2.) Gewinn- und Verlustrechnung'!S134</f>
        <v>0</v>
      </c>
      <c r="S148" s="377">
        <f>'2.) Gewinn- und Verlustrechnung'!T134</f>
        <v>0</v>
      </c>
      <c r="T148" s="377">
        <f>'2.) Gewinn- und Verlustrechnung'!U134</f>
        <v>0</v>
      </c>
      <c r="U148" s="377">
        <f>'2.) Gewinn- und Verlustrechnung'!V134</f>
        <v>0</v>
      </c>
      <c r="V148" s="377">
        <f>'2.) Gewinn- und Verlustrechnung'!W134</f>
        <v>0</v>
      </c>
      <c r="W148" s="377">
        <f>'2.) Gewinn- und Verlustrechnung'!X134</f>
        <v>0</v>
      </c>
      <c r="X148" s="377">
        <f>'2.) Gewinn- und Verlustrechnung'!Y134</f>
        <v>0</v>
      </c>
      <c r="Y148" s="377">
        <f>'2.) Gewinn- und Verlustrechnung'!Z134</f>
        <v>0</v>
      </c>
      <c r="Z148" s="377">
        <f>'2.) Gewinn- und Verlustrechnung'!AA134</f>
        <v>0</v>
      </c>
      <c r="AA148" s="377">
        <f>'2.) Gewinn- und Verlustrechnung'!AB134</f>
        <v>0</v>
      </c>
      <c r="AB148" s="377">
        <f>'2.) Gewinn- und Verlustrechnung'!AC134</f>
        <v>0</v>
      </c>
      <c r="AC148" s="381">
        <f>'2.) Gewinn- und Verlustrechnung'!AD134</f>
        <v>0</v>
      </c>
      <c r="AD148" s="377">
        <f>'2.) Gewinn- und Verlustrechnung'!AE134</f>
        <v>0</v>
      </c>
      <c r="AE148" s="377">
        <f>'2.) Gewinn- und Verlustrechnung'!AF134</f>
        <v>0</v>
      </c>
      <c r="AF148" s="377">
        <f>'2.) Gewinn- und Verlustrechnung'!AG134</f>
        <v>0</v>
      </c>
      <c r="AG148" s="377">
        <f>'2.) Gewinn- und Verlustrechnung'!AH134</f>
        <v>0</v>
      </c>
      <c r="AH148" s="377">
        <f>'2.) Gewinn- und Verlustrechnung'!AI134</f>
        <v>0</v>
      </c>
      <c r="AI148" s="377">
        <f>'2.) Gewinn- und Verlustrechnung'!AJ134</f>
        <v>0</v>
      </c>
      <c r="AJ148" s="377">
        <f>'2.) Gewinn- und Verlustrechnung'!AK134</f>
        <v>0</v>
      </c>
      <c r="AK148" s="377">
        <f>'2.) Gewinn- und Verlustrechnung'!AL134</f>
        <v>0</v>
      </c>
      <c r="AL148" s="377">
        <f>'2.) Gewinn- und Verlustrechnung'!AM134</f>
        <v>0</v>
      </c>
      <c r="AM148" s="377">
        <f>'2.) Gewinn- und Verlustrechnung'!AN134</f>
        <v>0</v>
      </c>
      <c r="AN148" s="377">
        <f>'2.) Gewinn- und Verlustrechnung'!AO134</f>
        <v>0</v>
      </c>
      <c r="AO148" s="377">
        <f>'2.) Gewinn- und Verlustrechnung'!AP134</f>
        <v>0</v>
      </c>
      <c r="AP148" s="384">
        <f>'2.) Gewinn- und Verlustrechnung'!AQ134</f>
        <v>0</v>
      </c>
    </row>
    <row r="149" spans="1:42" s="242" customFormat="1" hidden="1" outlineLevel="1">
      <c r="A149" s="288"/>
      <c r="B149" s="292"/>
      <c r="C149" s="258" t="str">
        <f>'2.) Gewinn- und Verlustrechnung'!C135</f>
        <v>Vorsteuer</v>
      </c>
      <c r="D149" s="377">
        <f>'2.) Gewinn- und Verlustrechnung'!E135</f>
        <v>7.6</v>
      </c>
      <c r="E149" s="377">
        <f>'2.) Gewinn- und Verlustrechnung'!F135</f>
        <v>7.6</v>
      </c>
      <c r="F149" s="377">
        <f>'2.) Gewinn- und Verlustrechnung'!G135</f>
        <v>45.6</v>
      </c>
      <c r="G149" s="377">
        <f>'2.) Gewinn- und Verlustrechnung'!H135</f>
        <v>5.6999999999999993</v>
      </c>
      <c r="H149" s="377">
        <f>'2.) Gewinn- und Verlustrechnung'!I135</f>
        <v>5.6999999999999993</v>
      </c>
      <c r="I149" s="377">
        <f>'2.) Gewinn- und Verlustrechnung'!J135</f>
        <v>5.6999999999999993</v>
      </c>
      <c r="J149" s="377">
        <f>'2.) Gewinn- und Verlustrechnung'!K135</f>
        <v>5.6999999999999993</v>
      </c>
      <c r="K149" s="377">
        <f>'2.) Gewinn- und Verlustrechnung'!L135</f>
        <v>5.6999999999999993</v>
      </c>
      <c r="L149" s="377">
        <f>'2.) Gewinn- und Verlustrechnung'!M135</f>
        <v>24.7</v>
      </c>
      <c r="M149" s="377">
        <f>'2.) Gewinn- und Verlustrechnung'!N135</f>
        <v>5.6999999999999993</v>
      </c>
      <c r="N149" s="377">
        <f>'2.) Gewinn- und Verlustrechnung'!O135</f>
        <v>81.7</v>
      </c>
      <c r="O149" s="377">
        <f>'2.) Gewinn- und Verlustrechnung'!P135</f>
        <v>81.7</v>
      </c>
      <c r="P149" s="381">
        <f>'2.) Gewinn- und Verlustrechnung'!Q135</f>
        <v>283.10000000000002</v>
      </c>
      <c r="Q149" s="377">
        <f>'2.) Gewinn- und Verlustrechnung'!R135</f>
        <v>110.2</v>
      </c>
      <c r="R149" s="377">
        <f>'2.) Gewinn- und Verlustrechnung'!S135</f>
        <v>5.6999999999999993</v>
      </c>
      <c r="S149" s="377">
        <f>'2.) Gewinn- und Verlustrechnung'!T135</f>
        <v>199.50000000000003</v>
      </c>
      <c r="T149" s="377">
        <f>'2.) Gewinn- und Verlustrechnung'!U135</f>
        <v>5.6999999999999993</v>
      </c>
      <c r="U149" s="377">
        <f>'2.) Gewinn- und Verlustrechnung'!V135</f>
        <v>5.6999999999999993</v>
      </c>
      <c r="V149" s="377">
        <f>'2.) Gewinn- und Verlustrechnung'!W135</f>
        <v>15.2</v>
      </c>
      <c r="W149" s="377">
        <f>'2.) Gewinn- und Verlustrechnung'!X135</f>
        <v>5.6999999999999993</v>
      </c>
      <c r="X149" s="377">
        <f>'2.) Gewinn- und Verlustrechnung'!Y135</f>
        <v>5.6999999999999993</v>
      </c>
      <c r="Y149" s="377">
        <f>'2.) Gewinn- und Verlustrechnung'!Z135</f>
        <v>5.6999999999999993</v>
      </c>
      <c r="Z149" s="377">
        <f>'2.) Gewinn- und Verlustrechnung'!AA135</f>
        <v>9.5</v>
      </c>
      <c r="AA149" s="377">
        <f>'2.) Gewinn- und Verlustrechnung'!AB135</f>
        <v>5.6999999999999993</v>
      </c>
      <c r="AB149" s="377">
        <f>'2.) Gewinn- und Verlustrechnung'!AC135</f>
        <v>5.6999999999999993</v>
      </c>
      <c r="AC149" s="381">
        <f>'2.) Gewinn- und Verlustrechnung'!AD135</f>
        <v>379.99999999999994</v>
      </c>
      <c r="AD149" s="377">
        <f>'2.) Gewinn- und Verlustrechnung'!AE135</f>
        <v>76</v>
      </c>
      <c r="AE149" s="377">
        <f>'2.) Gewinn- und Verlustrechnung'!AF135</f>
        <v>9.5</v>
      </c>
      <c r="AF149" s="377">
        <f>'2.) Gewinn- und Verlustrechnung'!AG135</f>
        <v>9.5</v>
      </c>
      <c r="AG149" s="377">
        <f>'2.) Gewinn- und Verlustrechnung'!AH135</f>
        <v>13.3</v>
      </c>
      <c r="AH149" s="377">
        <f>'2.) Gewinn- und Verlustrechnung'!AI135</f>
        <v>9.5</v>
      </c>
      <c r="AI149" s="377">
        <f>'2.) Gewinn- und Verlustrechnung'!AJ135</f>
        <v>9.5</v>
      </c>
      <c r="AJ149" s="377">
        <f>'2.) Gewinn- und Verlustrechnung'!AK135</f>
        <v>76</v>
      </c>
      <c r="AK149" s="377">
        <f>'2.) Gewinn- und Verlustrechnung'!AL135</f>
        <v>9.5</v>
      </c>
      <c r="AL149" s="377">
        <f>'2.) Gewinn- und Verlustrechnung'!AM135</f>
        <v>9.5</v>
      </c>
      <c r="AM149" s="377">
        <f>'2.) Gewinn- und Verlustrechnung'!AN135</f>
        <v>13.3</v>
      </c>
      <c r="AN149" s="377">
        <f>'2.) Gewinn- und Verlustrechnung'!AO135</f>
        <v>9.5</v>
      </c>
      <c r="AO149" s="377">
        <f>'2.) Gewinn- und Verlustrechnung'!AP135</f>
        <v>9.5</v>
      </c>
      <c r="AP149" s="384">
        <f>'2.) Gewinn- und Verlustrechnung'!AQ135</f>
        <v>254.60000000000002</v>
      </c>
    </row>
    <row r="150" spans="1:42" s="240" customFormat="1" hidden="1" outlineLevel="1">
      <c r="A150" s="289"/>
      <c r="B150" s="318" t="str">
        <f>'2.) Gewinn- und Verlustrechnung'!B136</f>
        <v xml:space="preserve"> = Summe VSt. für laufende Kosten</v>
      </c>
      <c r="C150" s="319"/>
      <c r="D150" s="377">
        <f>'2.) Gewinn- und Verlustrechnung'!E136</f>
        <v>58.9</v>
      </c>
      <c r="E150" s="377">
        <f>'2.) Gewinn- und Verlustrechnung'!F136</f>
        <v>30.4</v>
      </c>
      <c r="F150" s="377">
        <f>'2.) Gewinn- und Verlustrechnung'!G136</f>
        <v>87.4</v>
      </c>
      <c r="G150" s="377">
        <f>'2.) Gewinn- und Verlustrechnung'!H136</f>
        <v>72.2</v>
      </c>
      <c r="H150" s="377">
        <f>'2.) Gewinn- und Verlustrechnung'!I136</f>
        <v>43.7</v>
      </c>
      <c r="I150" s="377">
        <f>'2.) Gewinn- und Verlustrechnung'!J136</f>
        <v>43.7</v>
      </c>
      <c r="J150" s="377">
        <f>'2.) Gewinn- und Verlustrechnung'!K136</f>
        <v>43.7</v>
      </c>
      <c r="K150" s="377">
        <f>'2.) Gewinn- und Verlustrechnung'!L136</f>
        <v>53.2</v>
      </c>
      <c r="L150" s="377">
        <f>'2.) Gewinn- und Verlustrechnung'!M136</f>
        <v>129.19999999999999</v>
      </c>
      <c r="M150" s="377">
        <f>'2.) Gewinn- und Verlustrechnung'!N136</f>
        <v>167.2</v>
      </c>
      <c r="N150" s="377">
        <f>'2.) Gewinn- und Verlustrechnung'!O136</f>
        <v>243.2</v>
      </c>
      <c r="O150" s="377">
        <f>'2.) Gewinn- und Verlustrechnung'!P136</f>
        <v>528.20000000000005</v>
      </c>
      <c r="P150" s="381">
        <f>'2.) Gewinn- und Verlustrechnung'!Q136</f>
        <v>1501</v>
      </c>
      <c r="Q150" s="377">
        <f>'2.) Gewinn- und Verlustrechnung'!R136</f>
        <v>243.2</v>
      </c>
      <c r="R150" s="377">
        <f>'2.) Gewinn- und Verlustrechnung'!S136</f>
        <v>110.2</v>
      </c>
      <c r="S150" s="377">
        <f>'2.) Gewinn- und Verlustrechnung'!T136</f>
        <v>304</v>
      </c>
      <c r="T150" s="377">
        <f>'2.) Gewinn- und Verlustrechnung'!U136</f>
        <v>186.2</v>
      </c>
      <c r="U150" s="377">
        <f>'2.) Gewinn- und Verlustrechnung'!V136</f>
        <v>148.19999999999999</v>
      </c>
      <c r="V150" s="377">
        <f>'2.) Gewinn- und Verlustrechnung'!W136</f>
        <v>157.69999999999999</v>
      </c>
      <c r="W150" s="377">
        <f>'2.) Gewinn- und Verlustrechnung'!X136</f>
        <v>281.2</v>
      </c>
      <c r="X150" s="377">
        <f>'2.) Gewinn- und Verlustrechnung'!Y136</f>
        <v>376.2</v>
      </c>
      <c r="Y150" s="377">
        <f>'2.) Gewinn- und Verlustrechnung'!Z136</f>
        <v>471.2</v>
      </c>
      <c r="Z150" s="377">
        <f>'2.) Gewinn- und Verlustrechnung'!AA136</f>
        <v>665</v>
      </c>
      <c r="AA150" s="377">
        <f>'2.) Gewinn- und Verlustrechnung'!AB136</f>
        <v>661.2</v>
      </c>
      <c r="AB150" s="377">
        <f>'2.) Gewinn- und Verlustrechnung'!AC136</f>
        <v>661.2</v>
      </c>
      <c r="AC150" s="381">
        <f>'2.) Gewinn- und Verlustrechnung'!AD136</f>
        <v>4265.5</v>
      </c>
      <c r="AD150" s="377">
        <f>'2.) Gewinn- und Verlustrechnung'!AE136</f>
        <v>772.35</v>
      </c>
      <c r="AE150" s="377">
        <f>'2.) Gewinn- und Verlustrechnung'!AF136</f>
        <v>705.85</v>
      </c>
      <c r="AF150" s="377">
        <f>'2.) Gewinn- und Verlustrechnung'!AG136</f>
        <v>705.85</v>
      </c>
      <c r="AG150" s="377">
        <f>'2.) Gewinn- und Verlustrechnung'!AH136</f>
        <v>776.15</v>
      </c>
      <c r="AH150" s="377">
        <f>'2.) Gewinn- und Verlustrechnung'!AI136</f>
        <v>1275.8500000000001</v>
      </c>
      <c r="AI150" s="377">
        <f>'2.) Gewinn- und Verlustrechnung'!AJ136</f>
        <v>2035.8500000000001</v>
      </c>
      <c r="AJ150" s="377">
        <f>'2.) Gewinn- und Verlustrechnung'!AK136</f>
        <v>2197.35</v>
      </c>
      <c r="AK150" s="377">
        <f>'2.) Gewinn- und Verlustrechnung'!AL136</f>
        <v>3080.85</v>
      </c>
      <c r="AL150" s="377">
        <f>'2.) Gewinn- und Verlustrechnung'!AM136</f>
        <v>3080.85</v>
      </c>
      <c r="AM150" s="377">
        <f>'2.) Gewinn- und Verlustrechnung'!AN136</f>
        <v>4034.65</v>
      </c>
      <c r="AN150" s="377">
        <f>'2.) Gewinn- und Verlustrechnung'!AO136</f>
        <v>4030.85</v>
      </c>
      <c r="AO150" s="377">
        <f>'2.) Gewinn- und Verlustrechnung'!AP136</f>
        <v>4030.85</v>
      </c>
      <c r="AP150" s="384">
        <f>'2.) Gewinn- und Verlustrechnung'!AQ136</f>
        <v>26727.3</v>
      </c>
    </row>
    <row r="151" spans="1:42" s="240" customFormat="1" ht="17" hidden="1" outlineLevel="1" thickBot="1">
      <c r="A151" s="289"/>
      <c r="B151" s="320" t="str">
        <f>'2.) Gewinn- und Verlustrechnung'!B137</f>
        <v xml:space="preserve"> =  Summe Kosten (exkl. VSt.)</v>
      </c>
      <c r="C151" s="321"/>
      <c r="D151" s="377">
        <f>'2.) Gewinn- und Verlustrechnung'!E137</f>
        <v>7610</v>
      </c>
      <c r="E151" s="377">
        <f>'2.) Gewinn- und Verlustrechnung'!F137</f>
        <v>6060</v>
      </c>
      <c r="F151" s="377">
        <f>'2.) Gewinn- und Verlustrechnung'!G137</f>
        <v>3810</v>
      </c>
      <c r="G151" s="377">
        <f>'2.) Gewinn- und Verlustrechnung'!H137</f>
        <v>3430</v>
      </c>
      <c r="H151" s="377">
        <f>'2.) Gewinn- und Verlustrechnung'!I137</f>
        <v>4280</v>
      </c>
      <c r="I151" s="377">
        <f>'2.) Gewinn- und Verlustrechnung'!J137</f>
        <v>4780</v>
      </c>
      <c r="J151" s="377">
        <f>'2.) Gewinn- und Verlustrechnung'!K137</f>
        <v>4780</v>
      </c>
      <c r="K151" s="377">
        <f>'2.) Gewinn- und Verlustrechnung'!L137</f>
        <v>4830</v>
      </c>
      <c r="L151" s="377">
        <f>'2.) Gewinn- und Verlustrechnung'!M137</f>
        <v>4230</v>
      </c>
      <c r="M151" s="377">
        <f>'2.) Gewinn- und Verlustrechnung'!N137</f>
        <v>4610</v>
      </c>
      <c r="N151" s="377">
        <f>'2.) Gewinn- und Verlustrechnung'!O137</f>
        <v>4730</v>
      </c>
      <c r="O151" s="377">
        <f>'2.) Gewinn- und Verlustrechnung'!P137</f>
        <v>5510</v>
      </c>
      <c r="P151" s="381">
        <f>'2.) Gewinn- und Verlustrechnung'!Q137</f>
        <v>58660</v>
      </c>
      <c r="Q151" s="377">
        <f>'2.) Gewinn- und Verlustrechnung'!R137</f>
        <v>9590</v>
      </c>
      <c r="R151" s="377">
        <f>'2.) Gewinn- und Verlustrechnung'!S137</f>
        <v>6990</v>
      </c>
      <c r="S151" s="377">
        <f>'2.) Gewinn- und Verlustrechnung'!T137</f>
        <v>11599.5</v>
      </c>
      <c r="T151" s="377">
        <f>'2.) Gewinn- und Verlustrechnung'!U137</f>
        <v>7204.5</v>
      </c>
      <c r="U151" s="377">
        <f>'2.) Gewinn- und Verlustrechnung'!V137</f>
        <v>5974.5</v>
      </c>
      <c r="V151" s="377">
        <f>'2.) Gewinn- und Verlustrechnung'!W137</f>
        <v>6624.5</v>
      </c>
      <c r="W151" s="377">
        <f>'2.) Gewinn- und Verlustrechnung'!X137</f>
        <v>6904.5</v>
      </c>
      <c r="X151" s="377">
        <f>'2.) Gewinn- und Verlustrechnung'!Y137</f>
        <v>8504.5</v>
      </c>
      <c r="Y151" s="377">
        <f>'2.) Gewinn- und Verlustrechnung'!Z137</f>
        <v>7954.5</v>
      </c>
      <c r="Z151" s="377">
        <f>'2.) Gewinn- und Verlustrechnung'!AA137</f>
        <v>11252.5</v>
      </c>
      <c r="AA151" s="377">
        <f>'2.) Gewinn- und Verlustrechnung'!AB137</f>
        <v>9404.5</v>
      </c>
      <c r="AB151" s="377">
        <f>'2.) Gewinn- und Verlustrechnung'!AC137</f>
        <v>8699.5</v>
      </c>
      <c r="AC151" s="381">
        <f>'2.) Gewinn- und Verlustrechnung'!AD137</f>
        <v>100703</v>
      </c>
      <c r="AD151" s="377">
        <f>'2.) Gewinn- und Verlustrechnung'!AE137</f>
        <v>21496.5</v>
      </c>
      <c r="AE151" s="377">
        <f>'2.) Gewinn- und Verlustrechnung'!AF137</f>
        <v>17049.5</v>
      </c>
      <c r="AF151" s="377">
        <f>'2.) Gewinn- und Verlustrechnung'!AG137</f>
        <v>17344.5</v>
      </c>
      <c r="AG151" s="377">
        <f>'2.) Gewinn- und Verlustrechnung'!AH137</f>
        <v>18103.5</v>
      </c>
      <c r="AH151" s="377">
        <f>'2.) Gewinn- und Verlustrechnung'!AI137</f>
        <v>20889.5</v>
      </c>
      <c r="AI151" s="377">
        <f>'2.) Gewinn- und Verlustrechnung'!AJ137</f>
        <v>25335.5</v>
      </c>
      <c r="AJ151" s="377">
        <f>'2.) Gewinn- und Verlustrechnung'!AK137</f>
        <v>28744.5</v>
      </c>
      <c r="AK151" s="377">
        <f>'2.) Gewinn- und Verlustrechnung'!AL137</f>
        <v>35087.5</v>
      </c>
      <c r="AL151" s="377">
        <f>'2.) Gewinn- und Verlustrechnung'!AM137</f>
        <v>34919.5</v>
      </c>
      <c r="AM151" s="377">
        <f>'2.) Gewinn- und Verlustrechnung'!AN137</f>
        <v>41289.5</v>
      </c>
      <c r="AN151" s="377">
        <f>'2.) Gewinn- und Verlustrechnung'!AO137</f>
        <v>41569.5</v>
      </c>
      <c r="AO151" s="377">
        <f>'2.) Gewinn- und Verlustrechnung'!AP137</f>
        <v>42229.5</v>
      </c>
      <c r="AP151" s="384">
        <f>'2.) Gewinn- und Verlustrechnung'!AQ137</f>
        <v>344059</v>
      </c>
    </row>
    <row r="152" spans="1:42" s="257" customFormat="1" ht="17" collapsed="1" thickBot="1">
      <c r="B152" s="294" t="s">
        <v>136</v>
      </c>
      <c r="C152" s="295"/>
      <c r="D152" s="296">
        <f t="shared" ref="D152:O152" si="32">SUM(D151,D150,D73)</f>
        <v>7668.9</v>
      </c>
      <c r="E152" s="296">
        <f t="shared" si="32"/>
        <v>6090.4</v>
      </c>
      <c r="F152" s="296">
        <f t="shared" si="32"/>
        <v>3897.4</v>
      </c>
      <c r="G152" s="296">
        <f t="shared" si="32"/>
        <v>3502.2</v>
      </c>
      <c r="H152" s="296">
        <f t="shared" si="32"/>
        <v>4323.7</v>
      </c>
      <c r="I152" s="296">
        <f t="shared" si="32"/>
        <v>4823.7</v>
      </c>
      <c r="J152" s="296">
        <f t="shared" si="32"/>
        <v>4823.7</v>
      </c>
      <c r="K152" s="296">
        <f t="shared" si="32"/>
        <v>4883.2</v>
      </c>
      <c r="L152" s="296">
        <f t="shared" si="32"/>
        <v>4359.2</v>
      </c>
      <c r="M152" s="296">
        <f t="shared" si="32"/>
        <v>4811.3999999999996</v>
      </c>
      <c r="N152" s="296">
        <f t="shared" si="32"/>
        <v>5144.2</v>
      </c>
      <c r="O152" s="296">
        <f t="shared" si="32"/>
        <v>6072.4</v>
      </c>
      <c r="P152" s="296">
        <f>SUM(D152:O152)</f>
        <v>60400.399999999994</v>
      </c>
      <c r="Q152" s="296">
        <f>SUM(Q151,Q150,Q73)</f>
        <v>9880.7000000000007</v>
      </c>
      <c r="R152" s="296">
        <f>SUM(R151,R150,R73)</f>
        <v>7166.7</v>
      </c>
      <c r="S152" s="296">
        <f>SUM(S151,S150,S73)</f>
        <v>11970</v>
      </c>
      <c r="T152" s="296">
        <f t="shared" ref="T152:AB152" si="33">SUM(T151,T150,T73)</f>
        <v>7499.95</v>
      </c>
      <c r="U152" s="296">
        <f t="shared" si="33"/>
        <v>6226.25</v>
      </c>
      <c r="V152" s="296">
        <f t="shared" si="33"/>
        <v>6904.75</v>
      </c>
      <c r="W152" s="296">
        <f t="shared" si="33"/>
        <v>7332.95</v>
      </c>
      <c r="X152" s="296">
        <f t="shared" si="33"/>
        <v>9046.9500000000007</v>
      </c>
      <c r="Y152" s="296">
        <f t="shared" si="33"/>
        <v>8582.4500000000007</v>
      </c>
      <c r="Z152" s="296">
        <f t="shared" si="33"/>
        <v>12127.45</v>
      </c>
      <c r="AA152" s="296">
        <f t="shared" si="33"/>
        <v>10336.450000000001</v>
      </c>
      <c r="AB152" s="296">
        <f t="shared" si="33"/>
        <v>9497.5</v>
      </c>
      <c r="AC152" s="296">
        <f>SUM(Q152:AB152)</f>
        <v>106572.09999999999</v>
      </c>
      <c r="AD152" s="296">
        <f t="shared" ref="AD152:AO152" si="34">SUM(AD151,AD150,AD73)</f>
        <v>22393.68</v>
      </c>
      <c r="AE152" s="296">
        <f t="shared" si="34"/>
        <v>17909.25</v>
      </c>
      <c r="AF152" s="296">
        <f t="shared" si="34"/>
        <v>18260.3</v>
      </c>
      <c r="AG152" s="296">
        <f t="shared" si="34"/>
        <v>19163.510000000002</v>
      </c>
      <c r="AH152" s="296">
        <f t="shared" si="34"/>
        <v>22478.85</v>
      </c>
      <c r="AI152" s="296">
        <f t="shared" si="34"/>
        <v>27769.59</v>
      </c>
      <c r="AJ152" s="296">
        <f t="shared" si="34"/>
        <v>31467.199999999997</v>
      </c>
      <c r="AK152" s="296">
        <f t="shared" si="34"/>
        <v>38825.369999999995</v>
      </c>
      <c r="AL152" s="296">
        <f t="shared" si="34"/>
        <v>38815.449999999997</v>
      </c>
      <c r="AM152" s="296">
        <f t="shared" si="34"/>
        <v>46395.75</v>
      </c>
      <c r="AN152" s="296">
        <f t="shared" si="34"/>
        <v>46728.95</v>
      </c>
      <c r="AO152" s="296">
        <f t="shared" si="34"/>
        <v>47514.35</v>
      </c>
      <c r="AP152" s="297">
        <f>SUM(AD152:AO152)</f>
        <v>377722.25</v>
      </c>
    </row>
    <row r="153" spans="1:42" s="242" customFormat="1">
      <c r="B153" s="241" t="s">
        <v>144</v>
      </c>
      <c r="C153" s="251"/>
      <c r="D153" s="266"/>
      <c r="E153" s="266"/>
      <c r="F153" s="266"/>
      <c r="G153" s="266"/>
      <c r="H153" s="266"/>
      <c r="I153" s="266"/>
      <c r="J153" s="266"/>
      <c r="K153" s="266"/>
      <c r="L153" s="266"/>
      <c r="M153" s="266"/>
      <c r="N153" s="266"/>
      <c r="O153" s="266"/>
      <c r="P153" s="267">
        <f t="shared" ref="P153:P161" si="35">SUM(D153:O153)</f>
        <v>0</v>
      </c>
      <c r="Q153" s="268"/>
      <c r="R153" s="268"/>
      <c r="S153" s="268"/>
      <c r="T153" s="268"/>
      <c r="U153" s="268"/>
      <c r="V153" s="268"/>
      <c r="W153" s="268"/>
      <c r="X153" s="268"/>
      <c r="Y153" s="268"/>
      <c r="Z153" s="268"/>
      <c r="AA153" s="268"/>
      <c r="AB153" s="268"/>
      <c r="AC153" s="269"/>
      <c r="AD153" s="268"/>
      <c r="AE153" s="268"/>
      <c r="AF153" s="268"/>
      <c r="AG153" s="268"/>
      <c r="AH153" s="268"/>
      <c r="AI153" s="268"/>
      <c r="AJ153" s="268"/>
      <c r="AK153" s="268"/>
      <c r="AL153" s="268"/>
      <c r="AM153" s="268"/>
      <c r="AN153" s="268"/>
      <c r="AO153" s="268"/>
      <c r="AP153" s="267"/>
    </row>
    <row r="154" spans="1:42">
      <c r="B154" s="415"/>
      <c r="C154" s="249" t="s">
        <v>244</v>
      </c>
      <c r="D154" s="49"/>
      <c r="E154" s="49"/>
      <c r="F154" s="49"/>
      <c r="G154" s="49"/>
      <c r="H154" s="49"/>
      <c r="I154" s="49"/>
      <c r="J154" s="49"/>
      <c r="K154" s="49"/>
      <c r="L154" s="49"/>
      <c r="M154" s="49"/>
      <c r="N154" s="49"/>
      <c r="O154" s="49"/>
      <c r="P154" s="148">
        <f t="shared" si="35"/>
        <v>0</v>
      </c>
      <c r="Q154" s="70"/>
      <c r="R154" s="49"/>
      <c r="S154" s="49"/>
      <c r="T154" s="49"/>
      <c r="U154" s="49"/>
      <c r="V154" s="49"/>
      <c r="W154" s="49"/>
      <c r="X154" s="49"/>
      <c r="Y154" s="49"/>
      <c r="Z154" s="49"/>
      <c r="AA154" s="49"/>
      <c r="AB154" s="49"/>
      <c r="AC154" s="156">
        <f>SUM(Q154:AB154)</f>
        <v>0</v>
      </c>
      <c r="AD154" s="70"/>
      <c r="AE154" s="70"/>
      <c r="AF154" s="70"/>
      <c r="AG154" s="70"/>
      <c r="AH154" s="70"/>
      <c r="AI154" s="49">
        <v>5000</v>
      </c>
      <c r="AJ154" s="49">
        <v>5000</v>
      </c>
      <c r="AK154" s="49">
        <v>5000</v>
      </c>
      <c r="AL154" s="49">
        <v>5000</v>
      </c>
      <c r="AM154" s="49">
        <v>5000</v>
      </c>
      <c r="AN154" s="49">
        <v>5000</v>
      </c>
      <c r="AO154" s="49">
        <v>5000</v>
      </c>
      <c r="AP154" s="148">
        <f t="shared" ref="AP154:AP161" si="36">SUM(AD154:AO154)</f>
        <v>35000</v>
      </c>
    </row>
    <row r="155" spans="1:42">
      <c r="B155" s="34"/>
      <c r="C155" s="249" t="s">
        <v>189</v>
      </c>
      <c r="D155" s="49"/>
      <c r="E155" s="49"/>
      <c r="F155" s="49"/>
      <c r="G155" s="49"/>
      <c r="H155" s="49"/>
      <c r="I155" s="49"/>
      <c r="J155" s="49"/>
      <c r="K155" s="49"/>
      <c r="L155" s="49"/>
      <c r="M155" s="49"/>
      <c r="N155" s="49"/>
      <c r="O155" s="49"/>
      <c r="P155" s="148">
        <f>SUM(D155:O155)</f>
        <v>0</v>
      </c>
      <c r="Q155" s="70"/>
      <c r="R155" s="49"/>
      <c r="S155" s="49"/>
      <c r="T155" s="49"/>
      <c r="U155" s="49"/>
      <c r="V155" s="49"/>
      <c r="W155" s="49"/>
      <c r="X155" s="49"/>
      <c r="Y155" s="49"/>
      <c r="Z155" s="49"/>
      <c r="AA155" s="49"/>
      <c r="AB155" s="49"/>
      <c r="AC155" s="156">
        <f t="shared" ref="AC155:AC161" si="37">SUM(Q155:AB155)</f>
        <v>0</v>
      </c>
      <c r="AD155" s="70"/>
      <c r="AE155" s="49"/>
      <c r="AF155" s="49"/>
      <c r="AG155" s="49"/>
      <c r="AH155" s="49"/>
      <c r="AI155" s="49"/>
      <c r="AJ155" s="49"/>
      <c r="AK155" s="49"/>
      <c r="AL155" s="49"/>
      <c r="AM155" s="49"/>
      <c r="AN155" s="49">
        <v>40000</v>
      </c>
      <c r="AO155" s="49">
        <v>40000</v>
      </c>
      <c r="AP155" s="148">
        <f t="shared" si="36"/>
        <v>80000</v>
      </c>
    </row>
    <row r="156" spans="1:42">
      <c r="B156" s="43" t="s">
        <v>230</v>
      </c>
      <c r="C156" s="249"/>
      <c r="D156" s="478"/>
      <c r="E156" s="435"/>
      <c r="F156" s="435"/>
      <c r="G156" s="435"/>
      <c r="H156" s="435"/>
      <c r="I156" s="435"/>
      <c r="J156" s="435"/>
      <c r="K156" s="435"/>
      <c r="L156" s="435"/>
      <c r="M156" s="435"/>
      <c r="N156" s="435"/>
      <c r="O156" s="436"/>
      <c r="P156" s="148"/>
      <c r="Q156" s="478"/>
      <c r="R156" s="435"/>
      <c r="S156" s="435"/>
      <c r="T156" s="435"/>
      <c r="U156" s="435"/>
      <c r="V156" s="435"/>
      <c r="W156" s="435"/>
      <c r="X156" s="435"/>
      <c r="Y156" s="435"/>
      <c r="Z156" s="435"/>
      <c r="AA156" s="435"/>
      <c r="AB156" s="436"/>
      <c r="AC156" s="156"/>
      <c r="AD156" s="478"/>
      <c r="AE156" s="435"/>
      <c r="AF156" s="435"/>
      <c r="AG156" s="435"/>
      <c r="AH156" s="435"/>
      <c r="AI156" s="435"/>
      <c r="AJ156" s="435"/>
      <c r="AK156" s="435"/>
      <c r="AL156" s="435"/>
      <c r="AM156" s="435"/>
      <c r="AN156" s="435"/>
      <c r="AO156" s="436"/>
      <c r="AP156" s="148"/>
    </row>
    <row r="157" spans="1:42">
      <c r="B157" s="415"/>
      <c r="C157" s="249" t="s">
        <v>250</v>
      </c>
      <c r="D157" s="49"/>
      <c r="E157" s="49"/>
      <c r="F157" s="49"/>
      <c r="G157" s="49"/>
      <c r="H157" s="49"/>
      <c r="I157" s="49"/>
      <c r="J157" s="49"/>
      <c r="K157" s="49"/>
      <c r="L157" s="49"/>
      <c r="M157" s="49"/>
      <c r="N157" s="49"/>
      <c r="O157" s="49"/>
      <c r="P157" s="148">
        <f t="shared" si="35"/>
        <v>0</v>
      </c>
      <c r="Q157" s="70"/>
      <c r="R157" s="49"/>
      <c r="S157" s="49"/>
      <c r="T157" s="49"/>
      <c r="U157" s="49"/>
      <c r="V157" s="49"/>
      <c r="W157" s="49"/>
      <c r="X157" s="49"/>
      <c r="Y157" s="49"/>
      <c r="Z157" s="49"/>
      <c r="AA157" s="49"/>
      <c r="AB157" s="49"/>
      <c r="AC157" s="156">
        <f t="shared" si="37"/>
        <v>0</v>
      </c>
      <c r="AD157" s="70"/>
      <c r="AE157" s="49"/>
      <c r="AF157" s="49"/>
      <c r="AG157" s="49"/>
      <c r="AH157" s="49"/>
      <c r="AI157" s="49"/>
      <c r="AJ157" s="49"/>
      <c r="AK157" s="49"/>
      <c r="AL157" s="49"/>
      <c r="AM157" s="49"/>
      <c r="AN157" s="49"/>
      <c r="AO157" s="49">
        <v>5000</v>
      </c>
      <c r="AP157" s="148">
        <f t="shared" si="36"/>
        <v>5000</v>
      </c>
    </row>
    <row r="158" spans="1:42">
      <c r="B158" s="34"/>
      <c r="C158" s="249" t="s">
        <v>226</v>
      </c>
      <c r="D158" s="49"/>
      <c r="E158" s="49"/>
      <c r="F158" s="49"/>
      <c r="G158" s="49"/>
      <c r="H158" s="49"/>
      <c r="I158" s="49"/>
      <c r="J158" s="49"/>
      <c r="K158" s="49"/>
      <c r="L158" s="49"/>
      <c r="M158" s="49"/>
      <c r="N158" s="49"/>
      <c r="O158" s="49"/>
      <c r="P158" s="148">
        <f t="shared" si="35"/>
        <v>0</v>
      </c>
      <c r="Q158" s="70"/>
      <c r="R158" s="49"/>
      <c r="S158" s="49"/>
      <c r="T158" s="49"/>
      <c r="U158" s="49"/>
      <c r="V158" s="49"/>
      <c r="W158" s="49"/>
      <c r="X158" s="49"/>
      <c r="Y158" s="49"/>
      <c r="Z158" s="49"/>
      <c r="AA158" s="49"/>
      <c r="AB158" s="49"/>
      <c r="AC158" s="156">
        <f t="shared" si="37"/>
        <v>0</v>
      </c>
      <c r="AD158" s="70"/>
      <c r="AE158" s="49"/>
      <c r="AF158" s="49"/>
      <c r="AG158" s="49"/>
      <c r="AH158" s="49"/>
      <c r="AI158" s="49"/>
      <c r="AJ158" s="49"/>
      <c r="AK158" s="49"/>
      <c r="AL158" s="49"/>
      <c r="AM158" s="49"/>
      <c r="AN158" s="49"/>
      <c r="AO158" s="49"/>
      <c r="AP158" s="148">
        <f t="shared" si="36"/>
        <v>0</v>
      </c>
    </row>
    <row r="159" spans="1:42">
      <c r="B159" s="34"/>
      <c r="C159" s="249" t="s">
        <v>227</v>
      </c>
      <c r="D159" s="49"/>
      <c r="E159" s="49"/>
      <c r="F159" s="49"/>
      <c r="G159" s="49"/>
      <c r="H159" s="49"/>
      <c r="I159" s="49"/>
      <c r="J159" s="49"/>
      <c r="K159" s="49"/>
      <c r="L159" s="49"/>
      <c r="M159" s="49"/>
      <c r="N159" s="49"/>
      <c r="O159" s="49"/>
      <c r="P159" s="148">
        <f t="shared" si="35"/>
        <v>0</v>
      </c>
      <c r="Q159" s="70"/>
      <c r="R159" s="49"/>
      <c r="S159" s="49"/>
      <c r="T159" s="49"/>
      <c r="U159" s="49"/>
      <c r="V159" s="49"/>
      <c r="W159" s="49"/>
      <c r="X159" s="49"/>
      <c r="Y159" s="49"/>
      <c r="Z159" s="49"/>
      <c r="AA159" s="49"/>
      <c r="AB159" s="49"/>
      <c r="AC159" s="156">
        <f t="shared" si="37"/>
        <v>0</v>
      </c>
      <c r="AD159" s="70"/>
      <c r="AE159" s="49"/>
      <c r="AF159" s="49"/>
      <c r="AG159" s="49"/>
      <c r="AH159" s="49"/>
      <c r="AI159" s="49"/>
      <c r="AJ159" s="49"/>
      <c r="AK159" s="49"/>
      <c r="AL159" s="49"/>
      <c r="AM159" s="49"/>
      <c r="AN159" s="49"/>
      <c r="AO159" s="49"/>
      <c r="AP159" s="148">
        <f t="shared" si="36"/>
        <v>0</v>
      </c>
    </row>
    <row r="160" spans="1:42">
      <c r="B160" s="34"/>
      <c r="C160" s="249" t="s">
        <v>228</v>
      </c>
      <c r="D160" s="49"/>
      <c r="E160" s="49"/>
      <c r="F160" s="49"/>
      <c r="G160" s="49"/>
      <c r="H160" s="49"/>
      <c r="I160" s="49"/>
      <c r="J160" s="49"/>
      <c r="K160" s="49"/>
      <c r="L160" s="49"/>
      <c r="M160" s="49"/>
      <c r="N160" s="49"/>
      <c r="O160" s="49"/>
      <c r="P160" s="148">
        <f t="shared" si="35"/>
        <v>0</v>
      </c>
      <c r="Q160" s="70"/>
      <c r="R160" s="49"/>
      <c r="S160" s="49"/>
      <c r="T160" s="49"/>
      <c r="U160" s="49"/>
      <c r="V160" s="49"/>
      <c r="W160" s="49"/>
      <c r="X160" s="49"/>
      <c r="Y160" s="49"/>
      <c r="Z160" s="49"/>
      <c r="AA160" s="49"/>
      <c r="AB160" s="49"/>
      <c r="AC160" s="156">
        <f t="shared" si="37"/>
        <v>0</v>
      </c>
      <c r="AD160" s="70"/>
      <c r="AE160" s="49"/>
      <c r="AF160" s="49"/>
      <c r="AG160" s="49"/>
      <c r="AH160" s="49"/>
      <c r="AI160" s="49"/>
      <c r="AJ160" s="49"/>
      <c r="AK160" s="49"/>
      <c r="AL160" s="49"/>
      <c r="AM160" s="49"/>
      <c r="AN160" s="49"/>
      <c r="AO160" s="49"/>
      <c r="AP160" s="148">
        <f t="shared" si="36"/>
        <v>0</v>
      </c>
    </row>
    <row r="161" spans="2:42">
      <c r="B161" s="34"/>
      <c r="C161" s="249" t="s">
        <v>229</v>
      </c>
      <c r="D161" s="49"/>
      <c r="E161" s="49"/>
      <c r="F161" s="49"/>
      <c r="G161" s="49"/>
      <c r="H161" s="49"/>
      <c r="I161" s="49"/>
      <c r="J161" s="49"/>
      <c r="K161" s="49"/>
      <c r="L161" s="49"/>
      <c r="M161" s="49"/>
      <c r="N161" s="49"/>
      <c r="O161" s="49"/>
      <c r="P161" s="148">
        <f t="shared" si="35"/>
        <v>0</v>
      </c>
      <c r="Q161" s="70"/>
      <c r="R161" s="49"/>
      <c r="S161" s="49"/>
      <c r="T161" s="49"/>
      <c r="U161" s="49"/>
      <c r="V161" s="49"/>
      <c r="W161" s="49"/>
      <c r="X161" s="49"/>
      <c r="Y161" s="49"/>
      <c r="Z161" s="49"/>
      <c r="AA161" s="49"/>
      <c r="AB161" s="49"/>
      <c r="AC161" s="156">
        <f t="shared" si="37"/>
        <v>0</v>
      </c>
      <c r="AD161" s="70"/>
      <c r="AE161" s="49"/>
      <c r="AF161" s="49"/>
      <c r="AG161" s="49"/>
      <c r="AH161" s="49"/>
      <c r="AI161" s="49"/>
      <c r="AJ161" s="49"/>
      <c r="AK161" s="49"/>
      <c r="AL161" s="49"/>
      <c r="AM161" s="49"/>
      <c r="AN161" s="49"/>
      <c r="AO161" s="49"/>
      <c r="AP161" s="148">
        <f t="shared" si="36"/>
        <v>0</v>
      </c>
    </row>
    <row r="162" spans="2:42">
      <c r="B162" s="36" t="s">
        <v>84</v>
      </c>
      <c r="C162" s="252"/>
      <c r="D162" s="99">
        <f>SUM(D154:D161)+D152</f>
        <v>7668.9</v>
      </c>
      <c r="E162" s="99">
        <f t="shared" ref="E162:O162" si="38">SUM(E154:E161)+E152</f>
        <v>6090.4</v>
      </c>
      <c r="F162" s="99">
        <f t="shared" si="38"/>
        <v>3897.4</v>
      </c>
      <c r="G162" s="99">
        <f t="shared" si="38"/>
        <v>3502.2</v>
      </c>
      <c r="H162" s="99">
        <f t="shared" si="38"/>
        <v>4323.7</v>
      </c>
      <c r="I162" s="99">
        <f t="shared" si="38"/>
        <v>4823.7</v>
      </c>
      <c r="J162" s="99">
        <f t="shared" si="38"/>
        <v>4823.7</v>
      </c>
      <c r="K162" s="99">
        <f t="shared" si="38"/>
        <v>4883.2</v>
      </c>
      <c r="L162" s="99">
        <f t="shared" si="38"/>
        <v>4359.2</v>
      </c>
      <c r="M162" s="99">
        <f t="shared" si="38"/>
        <v>4811.3999999999996</v>
      </c>
      <c r="N162" s="99">
        <f t="shared" si="38"/>
        <v>5144.2</v>
      </c>
      <c r="O162" s="99">
        <f t="shared" si="38"/>
        <v>6072.4</v>
      </c>
      <c r="P162" s="126">
        <f>SUM(D162:O162)</f>
        <v>60400.399999999994</v>
      </c>
      <c r="Q162" s="99">
        <f>SUM(Q154:Q161)+Q152</f>
        <v>9880.7000000000007</v>
      </c>
      <c r="R162" s="99">
        <f t="shared" ref="R162:AB162" si="39">SUM(R154:R161)+R152</f>
        <v>7166.7</v>
      </c>
      <c r="S162" s="99">
        <f t="shared" si="39"/>
        <v>11970</v>
      </c>
      <c r="T162" s="99">
        <f t="shared" si="39"/>
        <v>7499.95</v>
      </c>
      <c r="U162" s="99">
        <f t="shared" si="39"/>
        <v>6226.25</v>
      </c>
      <c r="V162" s="99">
        <f t="shared" si="39"/>
        <v>6904.75</v>
      </c>
      <c r="W162" s="99">
        <f t="shared" si="39"/>
        <v>7332.95</v>
      </c>
      <c r="X162" s="99">
        <f t="shared" si="39"/>
        <v>9046.9500000000007</v>
      </c>
      <c r="Y162" s="99">
        <f t="shared" si="39"/>
        <v>8582.4500000000007</v>
      </c>
      <c r="Z162" s="99">
        <f t="shared" si="39"/>
        <v>12127.45</v>
      </c>
      <c r="AA162" s="99">
        <f t="shared" si="39"/>
        <v>10336.450000000001</v>
      </c>
      <c r="AB162" s="99">
        <f t="shared" si="39"/>
        <v>9497.5</v>
      </c>
      <c r="AC162" s="126">
        <f>SUM(Q162:AB162)</f>
        <v>106572.09999999999</v>
      </c>
      <c r="AD162" s="99">
        <f>SUM(AD154:AD161)+AD152</f>
        <v>22393.68</v>
      </c>
      <c r="AE162" s="99">
        <f t="shared" ref="AE162:AO162" si="40">SUM(AE154:AE161)+AE152</f>
        <v>17909.25</v>
      </c>
      <c r="AF162" s="99">
        <f t="shared" si="40"/>
        <v>18260.3</v>
      </c>
      <c r="AG162" s="99">
        <f t="shared" si="40"/>
        <v>19163.510000000002</v>
      </c>
      <c r="AH162" s="99">
        <f t="shared" si="40"/>
        <v>22478.85</v>
      </c>
      <c r="AI162" s="99">
        <f t="shared" si="40"/>
        <v>32769.589999999997</v>
      </c>
      <c r="AJ162" s="99">
        <f t="shared" si="40"/>
        <v>36467.199999999997</v>
      </c>
      <c r="AK162" s="99">
        <f t="shared" si="40"/>
        <v>43825.369999999995</v>
      </c>
      <c r="AL162" s="99">
        <f t="shared" si="40"/>
        <v>43815.45</v>
      </c>
      <c r="AM162" s="99">
        <f t="shared" si="40"/>
        <v>51395.75</v>
      </c>
      <c r="AN162" s="99">
        <f t="shared" si="40"/>
        <v>91728.95</v>
      </c>
      <c r="AO162" s="99">
        <f t="shared" si="40"/>
        <v>97514.35</v>
      </c>
      <c r="AP162" s="126">
        <f>SUM(AD162:AO162)</f>
        <v>497722.25</v>
      </c>
    </row>
    <row r="163" spans="2:42">
      <c r="B163" s="35" t="s">
        <v>190</v>
      </c>
      <c r="C163" s="253"/>
      <c r="D163" s="100"/>
      <c r="E163" s="114">
        <f t="shared" ref="E163:O163" si="41">D150+D73-D37</f>
        <v>58.9</v>
      </c>
      <c r="F163" s="114">
        <f t="shared" si="41"/>
        <v>30.4</v>
      </c>
      <c r="G163" s="114">
        <f t="shared" si="41"/>
        <v>87.4</v>
      </c>
      <c r="H163" s="114">
        <f t="shared" si="41"/>
        <v>72.2</v>
      </c>
      <c r="I163" s="114">
        <f t="shared" si="41"/>
        <v>43.7</v>
      </c>
      <c r="J163" s="114">
        <f t="shared" si="41"/>
        <v>43.7</v>
      </c>
      <c r="K163" s="114">
        <f t="shared" si="41"/>
        <v>43.7</v>
      </c>
      <c r="L163" s="114">
        <f t="shared" si="41"/>
        <v>53.2</v>
      </c>
      <c r="M163" s="114">
        <f t="shared" si="41"/>
        <v>129.19999999999999</v>
      </c>
      <c r="N163" s="114">
        <f t="shared" si="41"/>
        <v>201.39999999999998</v>
      </c>
      <c r="O163" s="114">
        <f t="shared" si="41"/>
        <v>300.2</v>
      </c>
      <c r="P163" s="148">
        <f>SUM(D163:O163)</f>
        <v>1063.9999999999998</v>
      </c>
      <c r="Q163" s="114">
        <f>O150+O73-O37</f>
        <v>-7.5999999999999091</v>
      </c>
      <c r="R163" s="114">
        <f t="shared" ref="R163:AB163" si="42">Q150+Q73-Q37</f>
        <v>176.7</v>
      </c>
      <c r="S163" s="114">
        <f t="shared" si="42"/>
        <v>-13.300000000000011</v>
      </c>
      <c r="T163" s="114">
        <f t="shared" si="42"/>
        <v>104.5</v>
      </c>
      <c r="U163" s="114">
        <f t="shared" si="42"/>
        <v>29.449999999999989</v>
      </c>
      <c r="V163" s="114">
        <f t="shared" si="42"/>
        <v>-318.25</v>
      </c>
      <c r="W163" s="114">
        <f t="shared" si="42"/>
        <v>-213.75</v>
      </c>
      <c r="X163" s="114">
        <f t="shared" si="42"/>
        <v>-141.55000000000001</v>
      </c>
      <c r="Y163" s="114">
        <f t="shared" si="42"/>
        <v>-287.84999999999991</v>
      </c>
      <c r="Z163" s="114">
        <f t="shared" si="42"/>
        <v>-289.75</v>
      </c>
      <c r="AA163" s="114">
        <f t="shared" si="42"/>
        <v>-217.54999999999995</v>
      </c>
      <c r="AB163" s="114">
        <f t="shared" si="42"/>
        <v>-684.95</v>
      </c>
      <c r="AC163" s="148">
        <f>SUM(Q163:AB163)</f>
        <v>-1863.8999999999999</v>
      </c>
      <c r="AD163" s="114">
        <f>AB150+AB73-AB37</f>
        <v>-1168.5</v>
      </c>
      <c r="AE163" s="114">
        <f t="shared" ref="AE163:AO163" si="43">AD150+AD73-AD37</f>
        <v>-370.11999999999989</v>
      </c>
      <c r="AF163" s="114">
        <f t="shared" si="43"/>
        <v>-572.85000000000014</v>
      </c>
      <c r="AG163" s="114">
        <f t="shared" si="43"/>
        <v>-902.50000000000023</v>
      </c>
      <c r="AH163" s="114">
        <f t="shared" si="43"/>
        <v>-1584.7900000000002</v>
      </c>
      <c r="AI163" s="114">
        <f t="shared" si="43"/>
        <v>-2102.3499999999995</v>
      </c>
      <c r="AJ163" s="114">
        <f t="shared" si="43"/>
        <v>-1973.9099999999999</v>
      </c>
      <c r="AK163" s="114">
        <f t="shared" si="43"/>
        <v>-2677.1000000000004</v>
      </c>
      <c r="AL163" s="114">
        <f t="shared" si="43"/>
        <v>-3149.63</v>
      </c>
      <c r="AM163" s="114">
        <f t="shared" si="43"/>
        <v>-4589.45</v>
      </c>
      <c r="AN163" s="114">
        <f t="shared" si="43"/>
        <v>-5087.25</v>
      </c>
      <c r="AO163" s="114">
        <f t="shared" si="43"/>
        <v>-8064.55</v>
      </c>
      <c r="AP163" s="148">
        <f>SUM(AD163:AO163)</f>
        <v>-32243</v>
      </c>
    </row>
    <row r="164" spans="2:42" s="182" customFormat="1" ht="22" customHeight="1">
      <c r="B164" s="180" t="s">
        <v>191</v>
      </c>
      <c r="C164" s="254"/>
      <c r="D164" s="181">
        <f>D52-D162</f>
        <v>4331.1000000000004</v>
      </c>
      <c r="E164" s="181">
        <f>IF((E52-E162)&lt;&gt;0,D164+(E52-E162),0)</f>
        <v>240.70000000000073</v>
      </c>
      <c r="F164" s="181">
        <f t="shared" ref="F164:AO164" si="44">IF((F52-F162)&lt;&gt;0,E164+(F52-F162),0)</f>
        <v>2343.3000000000006</v>
      </c>
      <c r="G164" s="181">
        <f t="shared" si="44"/>
        <v>4841.1000000000004</v>
      </c>
      <c r="H164" s="181">
        <f t="shared" si="44"/>
        <v>6517.4000000000005</v>
      </c>
      <c r="I164" s="181">
        <f t="shared" si="44"/>
        <v>5693.7000000000007</v>
      </c>
      <c r="J164" s="181">
        <f t="shared" si="44"/>
        <v>4870.0000000000009</v>
      </c>
      <c r="K164" s="181">
        <f t="shared" si="44"/>
        <v>3986.8000000000011</v>
      </c>
      <c r="L164" s="181">
        <f t="shared" si="44"/>
        <v>3627.6000000000013</v>
      </c>
      <c r="M164" s="181">
        <f t="shared" si="44"/>
        <v>2816.2000000000016</v>
      </c>
      <c r="N164" s="181">
        <f t="shared" si="44"/>
        <v>2386.0000000000018</v>
      </c>
      <c r="O164" s="181">
        <f t="shared" si="44"/>
        <v>2883.6000000000022</v>
      </c>
      <c r="P164" s="181">
        <f>O164</f>
        <v>2883.6000000000022</v>
      </c>
      <c r="Q164" s="181">
        <f>IF((Q52-Q162)&lt;&gt;0,P164+(Q52-Q162),0)</f>
        <v>28716.9</v>
      </c>
      <c r="R164" s="181">
        <f t="shared" si="44"/>
        <v>27740.2</v>
      </c>
      <c r="S164" s="181">
        <f t="shared" si="44"/>
        <v>22436.2</v>
      </c>
      <c r="T164" s="181">
        <f t="shared" si="44"/>
        <v>21602.25</v>
      </c>
      <c r="U164" s="181">
        <f t="shared" si="44"/>
        <v>18946</v>
      </c>
      <c r="V164" s="181">
        <f t="shared" si="44"/>
        <v>18135.25</v>
      </c>
      <c r="W164" s="181">
        <f t="shared" si="44"/>
        <v>14372.3</v>
      </c>
      <c r="X164" s="181">
        <f t="shared" si="44"/>
        <v>10525.649999999998</v>
      </c>
      <c r="Y164" s="181">
        <f t="shared" si="44"/>
        <v>7690.8999999999969</v>
      </c>
      <c r="Z164" s="181">
        <f t="shared" si="44"/>
        <v>2405.9499999999962</v>
      </c>
      <c r="AA164" s="181">
        <f t="shared" si="44"/>
        <v>2196.3999999999951</v>
      </c>
      <c r="AB164" s="181">
        <f t="shared" si="44"/>
        <v>5015.3999999999951</v>
      </c>
      <c r="AC164" s="181">
        <f>AB164</f>
        <v>5015.3999999999951</v>
      </c>
      <c r="AD164" s="181">
        <f t="shared" si="44"/>
        <v>30559.019999999997</v>
      </c>
      <c r="AE164" s="181">
        <f t="shared" si="44"/>
        <v>21622.369999999995</v>
      </c>
      <c r="AF164" s="181">
        <f t="shared" si="44"/>
        <v>14750.369999999995</v>
      </c>
      <c r="AG164" s="181">
        <f t="shared" si="44"/>
        <v>12151.659999999993</v>
      </c>
      <c r="AH164" s="181">
        <f t="shared" si="44"/>
        <v>12794.509999999995</v>
      </c>
      <c r="AI164" s="181">
        <f t="shared" si="44"/>
        <v>7632.9199999999983</v>
      </c>
      <c r="AJ164" s="181">
        <f t="shared" si="44"/>
        <v>4985.5200000000041</v>
      </c>
      <c r="AK164" s="181">
        <f t="shared" si="44"/>
        <v>4297.6500000000087</v>
      </c>
      <c r="AL164" s="181">
        <f t="shared" si="44"/>
        <v>13627.600000000013</v>
      </c>
      <c r="AM164" s="181">
        <f t="shared" si="44"/>
        <v>26075.350000000013</v>
      </c>
      <c r="AN164" s="181">
        <f t="shared" si="44"/>
        <v>17170.400000000016</v>
      </c>
      <c r="AO164" s="181">
        <f t="shared" si="44"/>
        <v>11107.55000000001</v>
      </c>
      <c r="AP164" s="181">
        <f>AO164</f>
        <v>11107.55000000001</v>
      </c>
    </row>
  </sheetData>
  <mergeCells count="69">
    <mergeCell ref="AD25:AO25"/>
    <mergeCell ref="D61:O61"/>
    <mergeCell ref="D67:O67"/>
    <mergeCell ref="Q61:AB61"/>
    <mergeCell ref="Q67:AB67"/>
    <mergeCell ref="AD61:AO61"/>
    <mergeCell ref="AD67:AO67"/>
    <mergeCell ref="D54:O54"/>
    <mergeCell ref="D25:O25"/>
    <mergeCell ref="D31:O31"/>
    <mergeCell ref="D53:O53"/>
    <mergeCell ref="Q53:AB53"/>
    <mergeCell ref="AD53:AO53"/>
    <mergeCell ref="D43:O43"/>
    <mergeCell ref="Q43:AB43"/>
    <mergeCell ref="AD43:AO43"/>
    <mergeCell ref="Q19:AB19"/>
    <mergeCell ref="Q25:AB25"/>
    <mergeCell ref="Q31:AB31"/>
    <mergeCell ref="D17:O17"/>
    <mergeCell ref="Q17:AB17"/>
    <mergeCell ref="AD17:AO17"/>
    <mergeCell ref="B8:AP14"/>
    <mergeCell ref="B2:C2"/>
    <mergeCell ref="B3:C3"/>
    <mergeCell ref="B4:C4"/>
    <mergeCell ref="B5:C5"/>
    <mergeCell ref="B6:C6"/>
    <mergeCell ref="D15:O15"/>
    <mergeCell ref="Q15:AB15"/>
    <mergeCell ref="AD15:AO15"/>
    <mergeCell ref="Q75:AB75"/>
    <mergeCell ref="AD75:AO75"/>
    <mergeCell ref="D84:O84"/>
    <mergeCell ref="Q84:AB84"/>
    <mergeCell ref="AD84:AO84"/>
    <mergeCell ref="D75:O75"/>
    <mergeCell ref="AD106:AO106"/>
    <mergeCell ref="AD110:AO110"/>
    <mergeCell ref="D121:O121"/>
    <mergeCell ref="AD129:AO129"/>
    <mergeCell ref="D91:O91"/>
    <mergeCell ref="D96:O96"/>
    <mergeCell ref="Q91:AB91"/>
    <mergeCell ref="AD91:AO91"/>
    <mergeCell ref="AD96:AO96"/>
    <mergeCell ref="D129:O129"/>
    <mergeCell ref="D100:O100"/>
    <mergeCell ref="D106:O106"/>
    <mergeCell ref="D110:O110"/>
    <mergeCell ref="Q100:AB100"/>
    <mergeCell ref="Q106:AB106"/>
    <mergeCell ref="Q110:AB110"/>
    <mergeCell ref="D156:O156"/>
    <mergeCell ref="Q156:AB156"/>
    <mergeCell ref="AD156:AO156"/>
    <mergeCell ref="D85:O85"/>
    <mergeCell ref="Q85:AB85"/>
    <mergeCell ref="AD85:AO85"/>
    <mergeCell ref="D138:O138"/>
    <mergeCell ref="Q138:AB138"/>
    <mergeCell ref="AD138:AO138"/>
    <mergeCell ref="D134:O134"/>
    <mergeCell ref="Q121:AB121"/>
    <mergeCell ref="Q129:AB129"/>
    <mergeCell ref="Q134:AB134"/>
    <mergeCell ref="AD121:AO121"/>
    <mergeCell ref="AD134:AO134"/>
    <mergeCell ref="AD100:AO100"/>
  </mergeCells>
  <phoneticPr fontId="52" type="noConversion"/>
  <conditionalFormatting sqref="D164:AP164">
    <cfRule type="cellIs" dxfId="15" priority="51" operator="lessThan">
      <formula>0</formula>
    </cfRule>
    <cfRule type="cellIs" dxfId="14" priority="52" operator="greaterThan">
      <formula>0</formula>
    </cfRule>
  </conditionalFormatting>
  <conditionalFormatting sqref="D163:AP163">
    <cfRule type="cellIs" dxfId="13" priority="31" operator="lessThan">
      <formula>0</formula>
    </cfRule>
    <cfRule type="cellIs" dxfId="12" priority="32" operator="greaterThan">
      <formula>0</formula>
    </cfRule>
    <cfRule type="cellIs" dxfId="11" priority="41" operator="lessThan">
      <formula>0</formula>
    </cfRule>
    <cfRule type="cellIs" dxfId="10" priority="42" operator="greaterThan">
      <formula>0</formula>
    </cfRule>
  </conditionalFormatting>
  <conditionalFormatting sqref="Q164:AP164">
    <cfRule type="cellIs" dxfId="9" priority="39" operator="lessThan">
      <formula>0</formula>
    </cfRule>
    <cfRule type="cellIs" dxfId="8" priority="40" operator="greaterThan">
      <formula>0</formula>
    </cfRule>
  </conditionalFormatting>
  <conditionalFormatting sqref="AD164:AP164">
    <cfRule type="cellIs" dxfId="7" priority="37" operator="lessThan">
      <formula>0</formula>
    </cfRule>
    <cfRule type="cellIs" dxfId="6" priority="38" operator="greaterThan">
      <formula>0</formula>
    </cfRule>
  </conditionalFormatting>
  <conditionalFormatting sqref="D164:AP164">
    <cfRule type="cellIs" dxfId="5" priority="29" operator="lessThan">
      <formula>0</formula>
    </cfRule>
    <cfRule type="cellIs" dxfId="4" priority="30" operator="greaterThan">
      <formula>0</formula>
    </cfRule>
  </conditionalFormatting>
  <hyperlinks>
    <hyperlink ref="B6" location="Übersicht!A1" display="Zurück zur Übersicht" xr:uid="{00000000-0004-0000-0300-000000000000}"/>
    <hyperlink ref="B5" location="'4.) Zusammenfassung'!A1" display="4.) Zusammenfassung" xr:uid="{00000000-0004-0000-0300-000001000000}"/>
    <hyperlink ref="B4" location="'3.) Liquiditätsplan'!A1" display="3.) Liquiditätsplan" xr:uid="{00000000-0004-0000-0300-000002000000}"/>
    <hyperlink ref="B3" location="'2.) Gewinn- und Verlustrechnung'!A1" display="2.) Gewinn- und Verlustrechnung" xr:uid="{00000000-0004-0000-0300-000003000000}"/>
  </hyperlinks>
  <pageMargins left="0.7" right="0.7" top="0.78740157499999996" bottom="0.78740157499999996"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dimension ref="B1:L38"/>
  <sheetViews>
    <sheetView showGridLines="0" zoomScaleNormal="100" workbookViewId="0">
      <selection activeCell="B17" sqref="B17"/>
    </sheetView>
  </sheetViews>
  <sheetFormatPr baseColWidth="10" defaultRowHeight="16"/>
  <cols>
    <col min="1" max="1" width="28.83203125" customWidth="1"/>
    <col min="2" max="2" width="1.5" customWidth="1"/>
    <col min="3" max="3" width="35.83203125" customWidth="1"/>
    <col min="4" max="6" width="14.83203125" customWidth="1"/>
    <col min="7" max="7" width="12.83203125" customWidth="1"/>
    <col min="8" max="8" width="1.5" customWidth="1"/>
    <col min="9" max="9" width="35.83203125" customWidth="1"/>
    <col min="10" max="13" width="14.83203125" customWidth="1"/>
    <col min="14" max="14" width="27.6640625" customWidth="1"/>
    <col min="15" max="19" width="12.83203125" customWidth="1"/>
  </cols>
  <sheetData>
    <row r="1" spans="2:6" ht="8" customHeight="1" thickBot="1"/>
    <row r="2" spans="2:6" ht="17" thickBot="1">
      <c r="B2" s="547" t="s">
        <v>63</v>
      </c>
      <c r="C2" s="548"/>
    </row>
    <row r="3" spans="2:6" ht="18" customHeight="1" thickBot="1">
      <c r="B3" s="549" t="s">
        <v>69</v>
      </c>
      <c r="C3" s="550"/>
    </row>
    <row r="4" spans="2:6" ht="17" thickBot="1">
      <c r="B4" s="551" t="s">
        <v>64</v>
      </c>
      <c r="C4" s="552"/>
    </row>
    <row r="5" spans="2:6" ht="23" customHeight="1" thickBot="1">
      <c r="B5" s="553" t="s">
        <v>237</v>
      </c>
      <c r="C5" s="554"/>
    </row>
    <row r="6" spans="2:6" ht="17" thickBot="1">
      <c r="B6" s="460" t="s">
        <v>70</v>
      </c>
      <c r="C6" s="461"/>
    </row>
    <row r="8" spans="2:6">
      <c r="B8" s="542" t="s">
        <v>71</v>
      </c>
      <c r="C8" s="542"/>
    </row>
    <row r="9" spans="2:6">
      <c r="B9" s="536" t="s">
        <v>162</v>
      </c>
      <c r="C9" s="537"/>
      <c r="D9" s="537"/>
      <c r="E9" s="537"/>
      <c r="F9" s="538"/>
    </row>
    <row r="10" spans="2:6">
      <c r="B10" s="544"/>
      <c r="C10" s="545"/>
      <c r="D10" s="545"/>
      <c r="E10" s="545"/>
      <c r="F10" s="546"/>
    </row>
    <row r="11" spans="2:6">
      <c r="B11" s="539"/>
      <c r="C11" s="540"/>
      <c r="D11" s="540"/>
      <c r="E11" s="540"/>
      <c r="F11" s="541"/>
    </row>
    <row r="12" spans="2:6">
      <c r="B12" s="64"/>
      <c r="C12" s="26" t="s">
        <v>34</v>
      </c>
      <c r="D12" s="28">
        <f ca="1">YEAR($C$13)</f>
        <v>2022</v>
      </c>
      <c r="E12" s="28">
        <f ca="1">YEAR(($C$13)+365)</f>
        <v>2023</v>
      </c>
      <c r="F12" s="29">
        <f ca="1">YEAR(($C$13)+730)</f>
        <v>2024</v>
      </c>
    </row>
    <row r="13" spans="2:6">
      <c r="B13" s="43"/>
      <c r="C13" s="119">
        <f ca="1">TODAY()</f>
        <v>44831</v>
      </c>
      <c r="D13" s="33" t="s">
        <v>47</v>
      </c>
      <c r="E13" s="33" t="s">
        <v>47</v>
      </c>
      <c r="F13" s="55" t="s">
        <v>47</v>
      </c>
    </row>
    <row r="14" spans="2:6">
      <c r="B14" s="41" t="s">
        <v>148</v>
      </c>
      <c r="C14" s="69"/>
      <c r="D14" s="130">
        <f>SUM('3.) Liquiditätsplan'!P42:P51)</f>
        <v>59000</v>
      </c>
      <c r="E14" s="130">
        <f>SUM('3.) Liquiditätsplan'!AC42:AC51)</f>
        <v>33000</v>
      </c>
      <c r="F14" s="130">
        <f>SUM('3.) Liquiditätsplan'!AP42:AP51)</f>
        <v>20000</v>
      </c>
    </row>
    <row r="15" spans="2:6">
      <c r="B15" s="41" t="s">
        <v>149</v>
      </c>
      <c r="C15" s="69"/>
      <c r="D15" s="131">
        <f>'3.) Liquiditätsplan'!P41</f>
        <v>0</v>
      </c>
      <c r="E15" s="131">
        <f>'3.) Liquiditätsplan'!AC41</f>
        <v>20000</v>
      </c>
      <c r="F15" s="131">
        <f>'3.) Liquiditätsplan'!AP41</f>
        <v>20000</v>
      </c>
    </row>
    <row r="16" spans="2:6" ht="22" customHeight="1">
      <c r="B16" s="180" t="s">
        <v>255</v>
      </c>
      <c r="C16" s="256"/>
      <c r="D16" s="280">
        <f>IFERROR(D14/D15,0)</f>
        <v>0</v>
      </c>
      <c r="E16" s="280">
        <f t="shared" ref="E16:F16" si="0">IFERROR(E14/E15,0)</f>
        <v>1.65</v>
      </c>
      <c r="F16" s="280">
        <f t="shared" si="0"/>
        <v>1</v>
      </c>
    </row>
    <row r="17" spans="2:12">
      <c r="B17" s="129"/>
      <c r="C17" s="128"/>
      <c r="D17" s="127"/>
      <c r="E17" s="127"/>
      <c r="F17" s="127"/>
    </row>
    <row r="19" spans="2:12">
      <c r="B19" s="542" t="s">
        <v>90</v>
      </c>
      <c r="C19" s="542"/>
      <c r="H19" s="543" t="s">
        <v>80</v>
      </c>
      <c r="I19" s="543"/>
    </row>
    <row r="20" spans="2:12" ht="16" customHeight="1">
      <c r="B20" s="536" t="s">
        <v>163</v>
      </c>
      <c r="C20" s="537"/>
      <c r="D20" s="537"/>
      <c r="E20" s="537"/>
      <c r="F20" s="538"/>
      <c r="H20" s="536" t="s">
        <v>164</v>
      </c>
      <c r="I20" s="537"/>
      <c r="J20" s="537"/>
      <c r="K20" s="537"/>
      <c r="L20" s="538"/>
    </row>
    <row r="21" spans="2:12">
      <c r="B21" s="539"/>
      <c r="C21" s="540"/>
      <c r="D21" s="540"/>
      <c r="E21" s="540"/>
      <c r="F21" s="541"/>
      <c r="H21" s="539"/>
      <c r="I21" s="540"/>
      <c r="J21" s="540"/>
      <c r="K21" s="540"/>
      <c r="L21" s="541"/>
    </row>
    <row r="22" spans="2:12">
      <c r="B22" s="64"/>
      <c r="C22" s="26" t="s">
        <v>34</v>
      </c>
      <c r="D22" s="28">
        <f ca="1">YEAR($C$23)</f>
        <v>2022</v>
      </c>
      <c r="E22" s="28">
        <f ca="1">YEAR(($C$23)+365)</f>
        <v>2023</v>
      </c>
      <c r="F22" s="29">
        <f ca="1">YEAR(($C$23)+730)</f>
        <v>2024</v>
      </c>
      <c r="H22" s="30"/>
      <c r="I22" s="26" t="s">
        <v>34</v>
      </c>
      <c r="J22" s="28">
        <f ca="1">YEAR($C$23)</f>
        <v>2022</v>
      </c>
      <c r="K22" s="28">
        <f ca="1">YEAR(($C$23)+365)</f>
        <v>2023</v>
      </c>
      <c r="L22" s="29">
        <f ca="1">YEAR(($C$23)+730)</f>
        <v>2024</v>
      </c>
    </row>
    <row r="23" spans="2:12">
      <c r="B23" s="255">
        <f ca="1">TODAY()</f>
        <v>44831</v>
      </c>
      <c r="C23" s="119">
        <f ca="1">TODAY()</f>
        <v>44831</v>
      </c>
      <c r="D23" s="33" t="s">
        <v>47</v>
      </c>
      <c r="E23" s="33" t="s">
        <v>47</v>
      </c>
      <c r="F23" s="55" t="s">
        <v>47</v>
      </c>
      <c r="H23" s="34"/>
      <c r="I23" s="119">
        <f ca="1">TODAY()</f>
        <v>44831</v>
      </c>
      <c r="J23" s="33" t="s">
        <v>47</v>
      </c>
      <c r="K23" s="33" t="s">
        <v>47</v>
      </c>
      <c r="L23" s="55" t="s">
        <v>47</v>
      </c>
    </row>
    <row r="24" spans="2:12">
      <c r="B24" s="41" t="s">
        <v>115</v>
      </c>
      <c r="C24" s="42"/>
      <c r="D24" s="132">
        <f>'2.) Gewinn- und Verlustrechnung'!Q33</f>
        <v>3600</v>
      </c>
      <c r="E24" s="133">
        <f>'2.) Gewinn- und Verlustrechnung'!AD33</f>
        <v>46810</v>
      </c>
      <c r="F24" s="133">
        <f>'2.) Gewinn- und Verlustrechnung'!AQ33</f>
        <v>389760</v>
      </c>
      <c r="H24" s="41" t="s">
        <v>117</v>
      </c>
      <c r="I24" s="75"/>
      <c r="J24" s="132">
        <f>'3.) Liquiditätsplan'!P52</f>
        <v>63284</v>
      </c>
      <c r="K24" s="133">
        <f>'3.) Liquiditätsplan'!AC52</f>
        <v>108703.9</v>
      </c>
      <c r="L24" s="133">
        <f>'3.) Liquiditätsplan'!AP52</f>
        <v>503814.40000000002</v>
      </c>
    </row>
    <row r="25" spans="2:12">
      <c r="B25" s="44" t="s">
        <v>116</v>
      </c>
      <c r="C25" s="73"/>
      <c r="D25" s="134">
        <f>'2.) Gewinn- und Verlustrechnung'!Q137</f>
        <v>58660</v>
      </c>
      <c r="E25" s="135">
        <f>'2.) Gewinn- und Verlustrechnung'!AD137</f>
        <v>100703</v>
      </c>
      <c r="F25" s="135">
        <f>'2.) Gewinn- und Verlustrechnung'!AQ137</f>
        <v>344059</v>
      </c>
      <c r="H25" s="44" t="s">
        <v>118</v>
      </c>
      <c r="I25" s="45"/>
      <c r="J25" s="134">
        <f>'3.) Liquiditätsplan'!P162</f>
        <v>60400.399999999994</v>
      </c>
      <c r="K25" s="135">
        <f>'3.) Liquiditätsplan'!AC162</f>
        <v>106572.09999999999</v>
      </c>
      <c r="L25" s="135">
        <f>'3.) Liquiditätsplan'!AP162</f>
        <v>497722.25</v>
      </c>
    </row>
    <row r="26" spans="2:12" ht="22" customHeight="1">
      <c r="B26" s="193" t="s">
        <v>61</v>
      </c>
      <c r="C26" s="74"/>
      <c r="D26" s="136">
        <f>'2.) Gewinn- und Verlustrechnung'!Q147</f>
        <v>-55060</v>
      </c>
      <c r="E26" s="137">
        <f>'2.) Gewinn- und Verlustrechnung'!AD147</f>
        <v>-53893</v>
      </c>
      <c r="F26" s="137">
        <f>'2.) Gewinn- und Verlustrechnung'!AQ147</f>
        <v>45701</v>
      </c>
      <c r="H26" s="192" t="s">
        <v>194</v>
      </c>
      <c r="I26" s="76"/>
      <c r="J26" s="276">
        <f>'3.) Liquiditätsplan'!P164</f>
        <v>2883.6000000000022</v>
      </c>
      <c r="K26" s="277">
        <f>'3.) Liquiditätsplan'!AC164</f>
        <v>5015.3999999999951</v>
      </c>
      <c r="L26" s="277">
        <f>'3.) Liquiditätsplan'!AP164</f>
        <v>11107.55000000001</v>
      </c>
    </row>
    <row r="27" spans="2:12">
      <c r="B27" s="51"/>
      <c r="C27" s="72" t="s">
        <v>59</v>
      </c>
      <c r="D27" s="134">
        <f>'2.) Gewinn- und Verlustrechnung'!Q148</f>
        <v>0</v>
      </c>
      <c r="E27" s="135">
        <f>'2.) Gewinn- und Verlustrechnung'!AD148</f>
        <v>495.15</v>
      </c>
      <c r="F27" s="135">
        <f>'2.) Gewinn- und Verlustrechnung'!AQ148</f>
        <v>25774.35</v>
      </c>
    </row>
    <row r="28" spans="2:12" ht="22" customHeight="1">
      <c r="B28" s="192" t="s">
        <v>193</v>
      </c>
      <c r="C28" s="38"/>
      <c r="D28" s="136">
        <f>'2.) Gewinn- und Verlustrechnung'!Q149</f>
        <v>-55060</v>
      </c>
      <c r="E28" s="137">
        <f>'2.) Gewinn- und Verlustrechnung'!AD149</f>
        <v>-54388.15</v>
      </c>
      <c r="F28" s="137">
        <f>'2.) Gewinn- und Verlustrechnung'!AQ149</f>
        <v>19926.650000000001</v>
      </c>
    </row>
    <row r="38" ht="22" customHeight="1"/>
  </sheetData>
  <mergeCells count="11">
    <mergeCell ref="B2:C2"/>
    <mergeCell ref="B3:C3"/>
    <mergeCell ref="B4:C4"/>
    <mergeCell ref="B5:C5"/>
    <mergeCell ref="B6:C6"/>
    <mergeCell ref="H20:L21"/>
    <mergeCell ref="B8:C8"/>
    <mergeCell ref="B19:C19"/>
    <mergeCell ref="H19:I19"/>
    <mergeCell ref="B9:F11"/>
    <mergeCell ref="B20:F21"/>
  </mergeCells>
  <conditionalFormatting sqref="J26:L26">
    <cfRule type="cellIs" dxfId="3" priority="5" operator="lessThan">
      <formula>0</formula>
    </cfRule>
    <cfRule type="cellIs" dxfId="2" priority="6" operator="greaterThan">
      <formula>0</formula>
    </cfRule>
  </conditionalFormatting>
  <conditionalFormatting sqref="D26:F26 D28:F28">
    <cfRule type="cellIs" dxfId="1" priority="1" operator="lessThan">
      <formula>0</formula>
    </cfRule>
    <cfRule type="cellIs" dxfId="0" priority="2" operator="greaterThan">
      <formula>0</formula>
    </cfRule>
  </conditionalFormatting>
  <hyperlinks>
    <hyperlink ref="B6" location="Übersicht!A1" display="Zurück zur Übersicht" xr:uid="{00000000-0004-0000-0400-000000000000}"/>
    <hyperlink ref="B5" location="'4.) Zusammenfassung'!A1" display="4.) Zusammenfassung" xr:uid="{00000000-0004-0000-0400-000001000000}"/>
    <hyperlink ref="B4" location="'3.) Liquiditätsplan'!A1" display="3.) Liquiditätsplan" xr:uid="{00000000-0004-0000-0400-000002000000}"/>
    <hyperlink ref="B3" location="'2.) Gewinn- und Verlustrechnung'!A1" display="2.) Gewinn- und Verlustrechnung" xr:uid="{00000000-0004-0000-0400-000003000000}"/>
    <hyperlink ref="B2:C2" location="'1.) Kapitalbedarfsplan'!A1" display="1.) Kapitalbedarfsplan" xr:uid="{00000000-0004-0000-0400-000004000000}"/>
    <hyperlink ref="B5:C5" location="'4.) Zusammenfassung'!A1" display="4.) ZUSAMMENFASSUNG" xr:uid="{10FCDE02-905B-0048-8125-D89E220C2E19}"/>
  </hyperlinks>
  <pageMargins left="0.7" right="0.7" top="0.78740157499999996" bottom="0.78740157499999996" header="0.3" footer="0.3"/>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D32"/>
  <sheetViews>
    <sheetView showGridLines="0" zoomScaleNormal="100" workbookViewId="0">
      <selection activeCell="C32" sqref="C32"/>
    </sheetView>
  </sheetViews>
  <sheetFormatPr baseColWidth="10" defaultRowHeight="16"/>
  <cols>
    <col min="1" max="1" width="1.5" customWidth="1"/>
    <col min="2" max="2" width="3.5" style="144" customWidth="1"/>
    <col min="3" max="3" width="195.6640625" bestFit="1" customWidth="1"/>
  </cols>
  <sheetData>
    <row r="1" spans="2:4" ht="8" customHeight="1"/>
    <row r="2" spans="2:4">
      <c r="B2" s="555" t="s">
        <v>93</v>
      </c>
      <c r="C2" s="555"/>
      <c r="D2" s="160"/>
    </row>
    <row r="3" spans="2:4" ht="32">
      <c r="B3" s="161">
        <v>1</v>
      </c>
      <c r="C3" s="173" t="s">
        <v>127</v>
      </c>
    </row>
    <row r="4" spans="2:4">
      <c r="B4" s="161">
        <v>2</v>
      </c>
      <c r="C4" s="172" t="s">
        <v>165</v>
      </c>
    </row>
    <row r="5" spans="2:4">
      <c r="B5" s="161">
        <v>3</v>
      </c>
      <c r="C5" s="172" t="s">
        <v>166</v>
      </c>
    </row>
    <row r="6" spans="2:4">
      <c r="B6" s="161">
        <v>4</v>
      </c>
      <c r="C6" s="172" t="s">
        <v>95</v>
      </c>
    </row>
    <row r="7" spans="2:4">
      <c r="B7" s="161">
        <v>5</v>
      </c>
      <c r="C7" s="172" t="s">
        <v>167</v>
      </c>
    </row>
    <row r="8" spans="2:4">
      <c r="B8" s="161">
        <v>6</v>
      </c>
      <c r="C8" s="172" t="s">
        <v>125</v>
      </c>
    </row>
    <row r="9" spans="2:4">
      <c r="B9" s="161">
        <v>7</v>
      </c>
      <c r="C9" s="172" t="s">
        <v>168</v>
      </c>
    </row>
    <row r="10" spans="2:4">
      <c r="B10" s="161">
        <v>8</v>
      </c>
      <c r="C10" s="172" t="s">
        <v>138</v>
      </c>
    </row>
    <row r="11" spans="2:4">
      <c r="B11" s="161">
        <v>9</v>
      </c>
      <c r="C11" s="172" t="s">
        <v>169</v>
      </c>
    </row>
    <row r="12" spans="2:4" ht="48">
      <c r="B12" s="161">
        <v>10</v>
      </c>
      <c r="C12" s="173" t="s">
        <v>242</v>
      </c>
    </row>
    <row r="13" spans="2:4" ht="32">
      <c r="B13" s="161">
        <v>11</v>
      </c>
      <c r="C13" s="173" t="s">
        <v>174</v>
      </c>
    </row>
    <row r="14" spans="2:4">
      <c r="B14" s="161">
        <v>12</v>
      </c>
      <c r="C14" s="172" t="s">
        <v>96</v>
      </c>
    </row>
    <row r="15" spans="2:4">
      <c r="B15" s="161">
        <v>13</v>
      </c>
      <c r="C15" s="173" t="s">
        <v>141</v>
      </c>
    </row>
    <row r="16" spans="2:4" ht="144">
      <c r="B16" s="161">
        <v>14</v>
      </c>
      <c r="C16" s="173" t="s">
        <v>195</v>
      </c>
    </row>
    <row r="17" spans="2:3">
      <c r="B17" s="161">
        <v>15</v>
      </c>
      <c r="C17" s="172" t="s">
        <v>178</v>
      </c>
    </row>
    <row r="18" spans="2:3" ht="32">
      <c r="B18" s="161">
        <v>16</v>
      </c>
      <c r="C18" s="173" t="s">
        <v>179</v>
      </c>
    </row>
    <row r="19" spans="2:3">
      <c r="B19" s="161">
        <v>17</v>
      </c>
      <c r="C19" s="172" t="s">
        <v>97</v>
      </c>
    </row>
    <row r="20" spans="2:3">
      <c r="B20" s="161">
        <v>18</v>
      </c>
      <c r="C20" s="172" t="s">
        <v>170</v>
      </c>
    </row>
    <row r="21" spans="2:3">
      <c r="B21" s="161">
        <v>19</v>
      </c>
      <c r="C21" s="172" t="s">
        <v>171</v>
      </c>
    </row>
    <row r="22" spans="2:3" ht="32">
      <c r="B22" s="161">
        <v>20</v>
      </c>
      <c r="C22" s="173" t="s">
        <v>155</v>
      </c>
    </row>
    <row r="23" spans="2:3">
      <c r="B23" s="161">
        <v>21</v>
      </c>
      <c r="C23" s="172" t="s">
        <v>98</v>
      </c>
    </row>
    <row r="24" spans="2:3">
      <c r="B24" s="161">
        <v>22</v>
      </c>
      <c r="C24" s="172" t="s">
        <v>99</v>
      </c>
    </row>
    <row r="25" spans="2:3">
      <c r="B25" s="161">
        <v>23</v>
      </c>
      <c r="C25" s="172" t="s">
        <v>126</v>
      </c>
    </row>
    <row r="26" spans="2:3">
      <c r="B26" s="161">
        <v>24</v>
      </c>
      <c r="C26" s="172" t="s">
        <v>172</v>
      </c>
    </row>
    <row r="27" spans="2:3">
      <c r="B27" s="161">
        <v>25</v>
      </c>
      <c r="C27" s="172" t="s">
        <v>100</v>
      </c>
    </row>
    <row r="28" spans="2:3">
      <c r="B28" s="161">
        <v>26</v>
      </c>
      <c r="C28" s="172" t="s">
        <v>173</v>
      </c>
    </row>
    <row r="29" spans="2:3">
      <c r="B29" s="161">
        <v>27</v>
      </c>
      <c r="C29" s="172" t="s">
        <v>154</v>
      </c>
    </row>
    <row r="30" spans="2:3" ht="48">
      <c r="B30" s="161">
        <v>28</v>
      </c>
      <c r="C30" s="173" t="s">
        <v>176</v>
      </c>
    </row>
    <row r="31" spans="2:3" ht="32">
      <c r="B31" s="161">
        <v>29</v>
      </c>
      <c r="C31" s="173" t="s">
        <v>256</v>
      </c>
    </row>
    <row r="32" spans="2:3">
      <c r="B32" s="161">
        <v>30</v>
      </c>
      <c r="C32" s="172" t="s">
        <v>152</v>
      </c>
    </row>
  </sheetData>
  <mergeCells count="1">
    <mergeCell ref="B2:C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Übersicht</vt:lpstr>
      <vt:lpstr>1.) Kapitalbedarfsplan</vt:lpstr>
      <vt:lpstr>2.) Gewinn- und Verlustrechnung</vt:lpstr>
      <vt:lpstr>3.) Liquiditätsplan</vt:lpstr>
      <vt:lpstr>4.) Zusammenfassung</vt:lpstr>
      <vt:lpstr>Kommentarverzeichnis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 Struck</dc:creator>
  <cp:lastModifiedBy>Thomas Neumann</cp:lastModifiedBy>
  <dcterms:created xsi:type="dcterms:W3CDTF">2020-11-23T18:57:07Z</dcterms:created>
  <dcterms:modified xsi:type="dcterms:W3CDTF">2022-09-27T14:08:07Z</dcterms:modified>
</cp:coreProperties>
</file>